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020FC83C-D7E4-4887-873A-3CE1F0B4609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" sheetId="1" r:id="rId1"/>
    <sheet name="Dostępna tabela-wskazówki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  <c r="H53" i="1"/>
  <c r="H68" i="1"/>
  <c r="H63" i="1"/>
  <c r="H51" i="1"/>
  <c r="H45" i="1"/>
  <c r="H44" i="1"/>
  <c r="H28" i="1"/>
  <c r="H24" i="1"/>
  <c r="H22" i="1"/>
</calcChain>
</file>

<file path=xl/sharedStrings.xml><?xml version="1.0" encoding="utf-8"?>
<sst xmlns="http://schemas.openxmlformats.org/spreadsheetml/2006/main" count="902" uniqueCount="402">
  <si>
    <t>Obszar geograficzny</t>
  </si>
  <si>
    <t>Informacje dodatkowe</t>
  </si>
  <si>
    <t xml:space="preserve">Typy projektów, które mogą otrzymać dofinansowanie 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</si>
  <si>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</si>
  <si>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</si>
  <si>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</si>
  <si>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</si>
  <si>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</si>
  <si>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</si>
  <si>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</si>
  <si>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</si>
  <si>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</si>
  <si>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</si>
  <si>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</si>
  <si>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 xml:space="preserve">Kwota dofinansowania 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</si>
  <si>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</si>
  <si>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</si>
  <si>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(typy wnioskodawców powinny być spójne z informacjami wskazanymi w SZOP; w przypadku niekonkurencyjnego sposobu wyboru projektów należy wskazać nazwę wnioskodawcy/wnioskodawców;  typy
wnioskodawców można doprecyzować w informacjach dodatkowych)</t>
  </si>
  <si>
    <t>(typy projektów powinny być spójne z informacjami wskazanymi w SZOP; typy
projektów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</si>
  <si>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</si>
  <si>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</si>
  <si>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>Wskazówki - jak utworzyć dostępny harmonogram</t>
  </si>
  <si>
    <t>2) Unikaj scalania komórek.</t>
  </si>
  <si>
    <t>4) Używaj prostego języka.</t>
  </si>
  <si>
    <t>1) Dane w Excelu nie są automatycznie danymi w tabeli. Aby utworzyć tabelę, zaznacz odpowiednie komórki i wybierz "Formatuj jako tabelę".</t>
  </si>
  <si>
    <t>3) Unikaj tworzenia pustych komórek, ponieważ osoba poruszająca się po dokumencie za pomocą klawiatury i czytnika ekranu może zrezygnować z dalszego przeszukiwania dokumentu w przypadku napotkania pustych komórek na początku dokumentu.</t>
  </si>
  <si>
    <t>5) Używaj czcionek bezszeryfowych (czcionki o kroju pozbawionym ozdobników w postaci kresek przy literach) o wielkości 12 pkt (minimum).</t>
  </si>
  <si>
    <t>8) Wszystkie elementy nietekstowe, np. logo programu opisz tekstem alternatywnym. Umożliwi to odczytanie tej informacji przez czytnik ekranu.</t>
  </si>
  <si>
    <t xml:space="preserve">6) Kontrast pomiędzy tekstem lub grafikami tekstowymi a tłem powinien być w stosunku 4,5:1 (nie dotyczy logotypów), a dla dużego tekstu (18 pkt) 3:1. Kontrast można sprawdzić, korzystając z narzędzia do badania kontrastu, np. https://webaim.org/resources/contrastchecker/ </t>
  </si>
  <si>
    <t>7) Pamiętaj o dodaniu tekstu alteratywnego do tabeli: opis i tytuł.</t>
  </si>
  <si>
    <t xml:space="preserve">(kwota przewidziana na
dofinansowanie projektów w naborze podana w złotych) </t>
  </si>
  <si>
    <t>9) Zmień nazwę Arkusza z domyślnej na taką, która w jasny sposób opisuje zawartość danej zakładki (np. Harmonogram).</t>
  </si>
  <si>
    <t>Instytucja przyjmująca wnioski o dofinansowanie</t>
  </si>
  <si>
    <t>1.1: Rozwój regionalnego potencjału B+R</t>
  </si>
  <si>
    <t>1.2: Rozwój przez cyfryzację</t>
  </si>
  <si>
    <t>1(i): Rozwijanie i wzmacnianie zdolności badawczych i innowacyjnych oraz wykorzystywanie zaawansowanych technologii</t>
  </si>
  <si>
    <t>1(ii): Czerpanie korzyści z cyfryzacji dla obywateli, przedsiębiorstw, organizacji badawczych i instytucji publicznych</t>
  </si>
  <si>
    <t>1.3: Pożyczki na cyfryzację</t>
  </si>
  <si>
    <t>Województwo podlaskie</t>
  </si>
  <si>
    <t>Urząd Marszałkowski Województwa Podlaskiego</t>
  </si>
  <si>
    <t>1.4: Zintegrowana terytorialnie cyfryzacja</t>
  </si>
  <si>
    <t>1.5: Wzrost konkurencyjności podlaskich przedsiębiorstw</t>
  </si>
  <si>
    <t>1.6: Wsparcie zwrotne na innowacje</t>
  </si>
  <si>
    <t>Niekonkurencyjny</t>
  </si>
  <si>
    <t>Priorytet II: Region przyjazny środowisku</t>
  </si>
  <si>
    <t>Priorytet I: Badania i innowacje</t>
  </si>
  <si>
    <t>2.1: Efektywność energetyczna</t>
  </si>
  <si>
    <t>2.2: Pożyczki na efektywność energetyczną</t>
  </si>
  <si>
    <t>2.3: Zintegrowana terytorialnie efektywność energetyczna</t>
  </si>
  <si>
    <t>2.4: Energia odnawialna</t>
  </si>
  <si>
    <t>2(ii): Wspieranie energii odnawialnej zgodnie z dyrektywą (UE) 2018/2001, w tym określonymi w niej kryteriami zrównoważonego rozwoju</t>
  </si>
  <si>
    <t>Konkurencyjny</t>
  </si>
  <si>
    <t>2.5: Pożyczki na energię odnawialną</t>
  </si>
  <si>
    <t>2.6: Zintegrowana terytorialnie energia odnawialna</t>
  </si>
  <si>
    <t>2.7: Adaptacja do zmian klimatu</t>
  </si>
  <si>
    <t>2(iv): Wspieranie przystosowania się do zmian klimatu i zapobiegania ryzyku związanemu z klęskami żywiołowymi i katastrofami, a także odporności, z uwzględnieniem podejścia ekosystemowego</t>
  </si>
  <si>
    <t>2.8: Zintegrowana terytorialnie adaptacja do zmian klimatu</t>
  </si>
  <si>
    <t>2.9: Gospodarka wodna i ściekowa</t>
  </si>
  <si>
    <t>2(v): Wspieranie dostępu do wody oraz zrównoważonej gospodarki wodnej</t>
  </si>
  <si>
    <t>2.10: Gospodarka o obiegu zamkniętym</t>
  </si>
  <si>
    <t>2.11: Ochrona przyrody</t>
  </si>
  <si>
    <t>2(vii): Wzmacnianie ochrony i zachowania przyrody, różnorodności biologicznej oraz zielonej infrastruktury, w tym na obszarach miejskich, oraz ograniczanie wszelkich rodzajów zanieczyszczenia</t>
  </si>
  <si>
    <t>2.12: Zintegrowana terytorialnie ochrona przyrody</t>
  </si>
  <si>
    <t>3(ii): Rozwój i udoskonalanie zrównoważonej, odpornej na zmiany klimatu, inteligentnej i intermodalnej mobilności na poziomie krajowym, regionalnym i lokalnym, w tym poprawę dostępu do TEN-T oraz mobilności transgranicznej</t>
  </si>
  <si>
    <t xml:space="preserve">Priorytet IV: Przestrzeń społeczna wysokiej jakości </t>
  </si>
  <si>
    <t>4.1: Inwestycje w edukację</t>
  </si>
  <si>
    <t>4.2: Zintegrowane terytorialnie inwestycje w edukację</t>
  </si>
  <si>
    <t>4.3: Inwestycje społeczne</t>
  </si>
  <si>
    <t>4(iii):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</si>
  <si>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4.4: Zintegrowane terytorialnie inwestycje społeczne</t>
  </si>
  <si>
    <t>4.5: Inwestycje w ochronę  zdrowia</t>
  </si>
  <si>
    <t>4(v): Zapewnianie równego dostępu do opieki zdrowotnej i wspieranie odporności systemów opieki zdrowotnej, w tym podstawowej opieki zdrowotnej, oraz wspieranie przechodzenia od opieki instytucjonalnej do opieki rodzinnej i środowiskowej</t>
  </si>
  <si>
    <t>Priorytet V: Zrównoważony rozwój terytorialny</t>
  </si>
  <si>
    <t>5.1: Rewitalizacja miejska</t>
  </si>
  <si>
    <t>5(i): Wspieranie zintegrowanego i sprzyjającego włączeniu społecznemu rozwoju społecznego, gospodarczego i środowiskowego, kultury, dziedzictwa naturalnego, zrównoważonej turystyki i bezpieczeństwa na obszarach miejskich</t>
  </si>
  <si>
    <t>•	Administracja publiczna
•	Partnerstwa
•	Służby publiczne
•	Organizacje społeczne i związki wyznaniowe
•	 Instytucje nauki i edukacji</t>
  </si>
  <si>
    <t>5.2: Zintegrowana terytorialnie kultura i turystyka miejska</t>
  </si>
  <si>
    <t>5.3: Lokalna rewitalizacja</t>
  </si>
  <si>
    <t>•	Administracja publiczna
•	Partnerstwa
•	Służby publiczne
•	Organizacje społeczne i związki wyznaniowe
•	Instytucje nauki i edukacji</t>
  </si>
  <si>
    <t>5(ii): 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</si>
  <si>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5.4: Lokalna kultura i turystyka</t>
  </si>
  <si>
    <t>Priorytet VI: Zrównoważona mobilność miejska</t>
  </si>
  <si>
    <t>6.1: Mobilność miejska</t>
  </si>
  <si>
    <t xml:space="preserve"> 2(viii:) Wspieranie zrównoważonej multimodalnej mobilności miejskiej jako elementu transformacji w kierunku gospodarki zeroemisyjnej</t>
  </si>
  <si>
    <t>6.2: Zintegrowana terytorialnie mobilność miejska</t>
  </si>
  <si>
    <t>Priorytet VII: Fundusze na rzecz zatrudnienia i kształcenia osób dorosłych</t>
  </si>
  <si>
    <t>7.1: Wspieranie zatrudnienia w regionie</t>
  </si>
  <si>
    <t>4(a):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</si>
  <si>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7.2: Wspieranie równego dostępu do rynku pracy</t>
  </si>
  <si>
    <t>7.3: Rozwój kadr regionalnej gospodarki</t>
  </si>
  <si>
    <t xml:space="preserve"> 4(d): Wspieranie dostosowania pracowników, przedsiębiorstw i przedsiębiorców do zmian, wspieranie aktywnego i zdrowego starzenia się oraz zdrowego i dobrze dostosowanego środowiska pracy, które uwzględnia zagrożenia dla zdrowia</t>
  </si>
  <si>
    <t>Priorytet VIII: Fundusze na rzecz edukacji i włączenia społecznego</t>
  </si>
  <si>
    <t>8.1: Rozwój edukacji i kształcenia</t>
  </si>
  <si>
    <t>8.2: Zintegrowany terytorialnie rozwój edukacji i kształcenia</t>
  </si>
  <si>
    <t>8.3: Zwiększenie aktywności społeczno-zawodowej</t>
  </si>
  <si>
    <t>4(k):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</si>
  <si>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8.5: Wzmocnienie aktywnej integracji społecznej</t>
  </si>
  <si>
    <t>4(l): Wspieranie integracji społecznej osób zagrożonych ubóstwem lub wykluczeniem społecznym, w tym osób najbardziej potrzebujących i dzieci</t>
  </si>
  <si>
    <t>Priorytet IX: Fundusze na rzecz Rozwoju Lokalnego</t>
  </si>
  <si>
    <t>9.1: Rozwój lokalnej edukacji i kształcenia</t>
  </si>
  <si>
    <t xml:space="preserve">9.2: Zwiększenie lokalnej aktywności społeczno-zawodowej  </t>
  </si>
  <si>
    <t>9.3: Wzrost dostępności lokalnych usług społecznych</t>
  </si>
  <si>
    <t>9.4: Wzmocnienie lokalnej aktywnej  integracji społecznej</t>
  </si>
  <si>
    <t>Priorytet X: Wspieranie energii odnawialnej na potrzeby lokalnych społeczności</t>
  </si>
  <si>
    <t>10.1: Lokalna energia odnawialna</t>
  </si>
  <si>
    <t>Priorytet III: Lepiej skomunikowany region</t>
  </si>
  <si>
    <t>4(ii): 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</si>
  <si>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4(iii):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</t>
  </si>
  <si>
    <t xml:space="preserve">	Fizyczna odnowa i bezpieczeństwo przestrzeni publicznych</t>
  </si>
  <si>
    <t>Kompleksowa aktywizacja zawodowa osób bezrobotnych w celu zwiększenia ich szans na znalezienie zatrudnienia (w tym dotacje na samozatrudnienie, realizowana w projektach powiatowych urzędów pracy.</t>
  </si>
  <si>
    <t>Administracja publiczna</t>
  </si>
  <si>
    <t>Wojewódzki Urząd Pracy w Białymstoku</t>
  </si>
  <si>
    <t>Wnioskodawca – Powiatowe Urzędy Pracy</t>
  </si>
  <si>
    <t>*  Harmonogram jest aktualizowany raz na kwartał i może ulec zmianie</t>
  </si>
  <si>
    <t>Publiczna infrastruktura organizacji badawczych</t>
  </si>
  <si>
    <t>Organizacje badawcze</t>
  </si>
  <si>
    <t>7.5: Wspieranie zatrudnienia w regionie – projekty podmiotów innych niż PUP</t>
  </si>
  <si>
    <t>4 (f)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</si>
  <si>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Fizyczna odnowa i bezpieczeństwo przestrzeni publicznych</t>
  </si>
  <si>
    <t>Międzysektorowa współpraca w ramach przemysłów kultury i kreatywnych.</t>
  </si>
  <si>
    <t>XYLOPOLIS Centrum Sztuki i Nauki o Drewnie</t>
  </si>
  <si>
    <t>4(vi) Wzmacnianie roli kultury i zrównoważonej turystyki w rozwoju gospodarczym, włączeniu społecznym i innowacjach społecznych</t>
  </si>
  <si>
    <t>8.4: Wzrost dostępności usług społecznych</t>
  </si>
  <si>
    <t>Wszystkie podmioty z wyłączeniem osób fizycznych (nie dotyczy osób fizycznych prowadzących działalność gospodarczą), w szczególności niepubliczne zakłady opieki zdrowotnej</t>
  </si>
  <si>
    <t xml:space="preserve">8.5: Wzmocnienie aktywnej integracji społecznej  </t>
  </si>
  <si>
    <t xml:space="preserve">Wdrożenie programu profilaktyki nabytych wad postawy skierowanego do dzieci w wieku 5-14 lat z terenu województwa podlaskiego. </t>
  </si>
  <si>
    <t xml:space="preserve">Konkurencyjny </t>
  </si>
  <si>
    <t>• Administracja publiczna
• Przedsiębiorstwa realizujące cele publiczne
• Partnerstwa
• Organizacje społeczne i związki wyznaniowe
• Służby publiczne
• Instytucje ochrony zdrowia
• Instytucje nauki i edukacji
• Przedsiębiorstwa
• Rolnicy</t>
  </si>
  <si>
    <t>4 (vi): Wzmacnianie roli kultury i zrównoważonej turystyki w rozwoju gospodarczym, włączeniu społecznym i innowacjach społecznych</t>
  </si>
  <si>
    <t>•  Administracja publiczna
•  Instytucje nauki i edukacji
•  Organizacje społeczne i związki wyznaniowe
•  Partnerstwa
•  Przedsiębiorstwa
•  Służby publiczne</t>
  </si>
  <si>
    <t>Wszystkie podmioty z wyłączeniem osób fizycznych (nie dotyczy osób fizycznych prowadzących działalność gospodarczą lub oświatową na podstawie odrębnych przepisów)</t>
  </si>
  <si>
    <t>Wszystkie podmioty z wyłączeniem osób fizycznych (nie dotyczy osób fizycznych prowadzących działalność gospodarczą lub oświatową na podstawie odrębnych przepisów), w szczególności: organy prowadzące szkoły/placówki prowadzące kształcenie ogólne.</t>
  </si>
  <si>
    <t xml:space="preserve">•	Opracowanie i aktualizacja dokumentów strategicznych i planistycznych dla obszarów chronionych
•	Wdrażanie zapisów dokumentów strategicznych i planistycznych
•	Projekty dotyczące tworzenia centrów ochrony różnorodności biologicznej w oparciu o rodzime gatunki
•	Projekty realizujące działania z zakresu błękitno-zielonej infrastruktury i działania z zakresu ograniczenia zanieczyszczeń środowiska
•	Wsparcie na rzecz odtwarzania/udrażniania korytarzy ekologicznych
•	Działania dotyczące edukacji, ochrony i przywracania różnorodności biologicznej i krajobrazowej oraz funkcji ekosystemów
</t>
  </si>
  <si>
    <t>Priorytet XI: Pomoc techniczna (EFRR)</t>
  </si>
  <si>
    <t xml:space="preserve">11.1: Pomoc techniczna EFRR </t>
  </si>
  <si>
    <t>Priorytet XII:  Pomoc techniczna (EFS+)</t>
  </si>
  <si>
    <t xml:space="preserve">12.1: Pomoc techniczna EFS+ </t>
  </si>
  <si>
    <t>Projekty dotyczące efektywnego wykorzystania i oszczędności wody, budowy i modernizacji infrastruktury niezbędnej do ujęcia, uzdatniania, magazynowania i dystrybucji wody do spożycia (gminy o liczbie ludności do 15 tys.)</t>
  </si>
  <si>
    <t>•	Administracja publiczna
•	Przedsiębiorstwa relizujące cele publiczne
•	Służby publiczne</t>
  </si>
  <si>
    <t>1. Inwestycje w infrastrukturę społeczną związaną z usługami na rzecz wspierania
rodzin przeżywających trudności w wypełnianiu swoich funkcji opiekuńczo-
wychowawczych oraz pieczy zastępczej
2. Inwestycje w infrastrukturę społeczną w zakresie mieszkań treningowych i
wspomaganych, oraz lokali/mieszkań w ramach najmu socjalnego</t>
  </si>
  <si>
    <t>• Administracja publiczna, 
• Organizacje społeczne i związki wyznaniowe,
• Partnerstwa, 
• Służby publiczne</t>
  </si>
  <si>
    <t xml:space="preserve">Inwestycje w infrastrukturę Podstawowej Opieki Zdrowotnej (POZ) i Ambulatoryjnej Opieki Specjalistycznej (AOS) </t>
  </si>
  <si>
    <t>•  Administracja publiczna
•  Instytucje ochrony zdrowia
•  Organizacje społeczne i związki wyznaniowe
•  Przedsiębiorstwa
•  Służby publiczne</t>
  </si>
  <si>
    <t>Urząd Marszałkowski Wjewództwa Podlaskiego</t>
  </si>
  <si>
    <t>Ze wsparcia w ramach naboru wyłączone zostaną ośrodki wychowania przedszkolengo, oraz szkoły i placówki prowadzące ksztacenie ogólne i zawodowe, dla których organem prowadzącym jest członek  Miejskiego Obszaru Funkcjonalnego Suwałk.</t>
  </si>
  <si>
    <t>4.6: Inwestycje w kulturę i turystykę</t>
  </si>
  <si>
    <t xml:space="preserve">Inwestycje na rzecz poprawy dostępności do profilaktyki, opieki jednego dnia oraz wzmocnienia ambulatoryjnej opieki specjalistycznej (AOS) . </t>
  </si>
  <si>
    <t>Białostockie Centrum Onkologii im. M. Skłodowskiej-Curie w Białymstoku</t>
  </si>
  <si>
    <t>Rozwój infrastruktury przeznaczonej do pełnienia funkcji aktywizujących i integrujących lokalne
społeczności, np. mediateki (tj. kreatywnych centrów nauki, edukacji i technologii, wykorzystujące
rozwiązania multimedialne i skupiające się na propagowaniu kultury i włączeniu społecznym) i inne tzw.
miejsca trzecie</t>
  </si>
  <si>
    <t>Miasto Suwałki</t>
  </si>
  <si>
    <t>Rozwój e-usług publicznych na poziomie regionalnym i lokalnym
Cyberbezpieczeństwo</t>
  </si>
  <si>
    <t>•	Jednostki Samorządu Terytorialnego
•	Jednostki organizacyjne działające w imieniu jednostek samorządu terytorialnego 
•	Administracja rządowa</t>
  </si>
  <si>
    <t>Digitalizacja i udostępnienie zasobów publicznych</t>
  </si>
  <si>
    <t>•	Jednostki Samorządu Terytorialnego
•	Jednostki organizacyjne działające w imieniu jednostek samorządu terytorialnego 
•	Instytucje kultury
•	Uczelnie</t>
  </si>
  <si>
    <t>3.1 Transport regionalny</t>
  </si>
  <si>
    <t xml:space="preserve">Inwestycje w zakresie rozwoju pasażerskiego transportu zbiorowego i jego infrastruktury oraz
unowocześnienie taboru w celu powiązania obszarów peryferyjnych z lokalnymi/regionalnymi centrami
wzrostu (drogowe przewozy subregionalne) </t>
  </si>
  <si>
    <t xml:space="preserve">•	Administracja publiczna
•	Partnerstwa
•	Przedsiębiorstwa realizujące cele publiczne,
•	Służby publiczne
</t>
  </si>
  <si>
    <t>2. Kształcenie ogólne:
- Realizacja działań społeczno-wychowawczych, w tym kształtowanie kompetencji społeczno-emocjonalnych uczniów, edukacja prozdrowotna, a także wsparcie psychologiczne będące odpowiedzią na problemy wychowawcze oraz trudności w nauce.
- Rozwijanie kompetencji, umiejętności, uzdolnień, zainteresowań uczniów poza edukacją formalną.
- Podnoszenie kompetencji kadr systemu edukacji na każdym jej etapie (z wyłączeniem szkolnictwa wyższego), w tym do prowadzenia kształcenia w systemie on-line oraz podnoszenie kompetencji kadry zarządzającej systemem edukacji w celu poprawy jakości kształcenia dzieci i młodzieży.
- wsparcie szkół i placówek w prowadzeniu skutecznej edukacji włączającej na wszystkich poziomach kształcenia, np.: zapewnienie odpowiedniego wyposażenia, podnoszenie kompetencji kadr pedagogicznych, bezpośredie wsparcie uczniów, zapewnienie usług asystenckich dla uczniów.
- Wsparcie szkół, ich uczniów i nauczycieli, ukierunkowane na podniesienie jakości edukacji z wykorzystaniem nowoczesnych technologii, w tym zwłaszcza narzędzi cyfrowych, obejmujące m.in. rozwój kompetencji kluczowych, umiejętności uniwersalnych, przekrojowych oraz zawodowych, w tym cyfrowych oraz nauki języka angielskiego. 
- Rozwijanie i doskonalenie systemu doradztwa zawodowego na wszystkich etapach edukacji.</t>
  </si>
  <si>
    <t>Rozwój ekosystemu innowacji w obszarach inteligentnych specjalizacji</t>
  </si>
  <si>
    <t>Konsorcjum z udziałem Samorządu Województwa Podlaskiego/spółka powołana na rzecz realizacji przedsięwzięcia</t>
  </si>
  <si>
    <t>Ze wsparcia w ramach naboru wyłączone zostaną szkoły i placówki prowadzące kształcenie ogólne, dla których organem prowadzącym jest członek Miejskiego Obszaru Funkcjonalnego Miasta Łomży.</t>
  </si>
  <si>
    <t>•Adaptacja terenów zurbanizowanych do zmian klimatu
•Infrastruktura służąca zmniejszeniu skutków powodzi lub suszy
•Wsparcie naturalnego retencjonowania wody, w tym małej retencji</t>
  </si>
  <si>
    <t>•Adaptacja terenów zurbanizowanych do zmian klimatu
•Wsparcie naturalnego retencjonowania wody, w tym małej retencji</t>
  </si>
  <si>
    <t xml:space="preserve">Inwestycje w infrastrukturę szkolnictwa zawodowego oraz ustawicznego </t>
  </si>
  <si>
    <t>Projekt realizowany będzie na obszarze Miejskiego Obszaru Funkcjonalnego Suwałk.</t>
  </si>
  <si>
    <t>Inwestycje w infrastrukturę szkół podstawowych i ponadpodstawowych prowadzących kształcenie ogólne w zakresie poprawy warunków do nauczania praktycznego</t>
  </si>
  <si>
    <t>Inwestycje w infrastrukturę społeczną związaną z usługami na rzecz wspierania rodzin przeżywających trudności w wypełnianiu swoich funkcji opiekuńczo-wychowawczych oraz pieczy zastępczej</t>
  </si>
  <si>
    <t>Miasto Suwałki / MOPR (Miejski Ośrodek Pomocy Rodzinie w Suwałkach)</t>
  </si>
  <si>
    <t>Inwestycje w infrastrukturę społeczną związaną z organizacją usług społecznych</t>
  </si>
  <si>
    <t>Projekt realizowany będzie na obszarze Miejskiego Obszaru Funkcjonalnego Suwałk.Partner projektu: Gmina Suwałki</t>
  </si>
  <si>
    <t>Kwiecień 2025</t>
  </si>
  <si>
    <t>Ochrona, rozwój i promowanie dziedzictwa kulturowego i usług w dziedzinie kultury</t>
  </si>
  <si>
    <t>2(i): Wspieranie efektywności energetycznej i redukcji emisji gazów cieplarnianych</t>
  </si>
  <si>
    <t>Inwestycje w infrastrukturę wychowania przedszkolnego</t>
  </si>
  <si>
    <t>Szczegółowe zasady i warunki dot. udziału ZIT i i ich członków zostaną ustalone na etapie przygotowywania dokumentacji naboru.</t>
  </si>
  <si>
    <t>1.Zakup, modernizacja niskoemisyjnego i bezemisyjnego taboru na potrzeby transportu publicznego. 2.Budowa instalacji do dystrybucji nośników energii dla bezemisyjnego transportu, 
3. Wyposażenie dróg/ulic w infrastrukturę służącą obsłudze transportu publicznego oraz pasażerów, 
4.Budowa, przebudowa, rozbudowa liniowej i punktowej infrastruktury transportu publicznego i
niezmotoryzowanego
5.Inteligentne Systemy Transportowe</t>
  </si>
  <si>
    <t>Administracja publiczna, 
Partnerstwa, 
Przedsiębiorstwa realizujące cele publiczne, 
Służby publiczne</t>
  </si>
  <si>
    <t xml:space="preserve">Wyłącznie Projekty nieobjęte wsparciem krajowym (zgodnie z Linią Demarkacyjną). Wsparcie obszarów funkcjonalnych komplementarne do krajowego i  jednocześnie wynikające ze strategii terytorialnych (Demarkacja na poziomie strategii terytorialnych). 
</t>
  </si>
  <si>
    <t xml:space="preserve">Ochrona, rozwój i promowanie publicznych walorów turystycznych i usług turystycznych
</t>
  </si>
  <si>
    <t>(jeśli w danym działaniu będzie więcej niż jeden nabór)</t>
  </si>
  <si>
    <t>Tytuł naboru</t>
  </si>
  <si>
    <t>Adaptacja do zmian klimatu terenów w MOF Miasta Łomży</t>
  </si>
  <si>
    <t>Wspieranie przystosowania do zmian klimatu poprzez zielono-błękitne inwestycje na terenie MOF Suwałki - I etap</t>
  </si>
  <si>
    <t>Poprawa jakości kształcenia zawodowego w Mieście Suwałki poprzez rozbudowę infrastruktury Zespołu Szkół nr 4, Zespołu Szkół nr 6 i Zespołu Szkół Technicznych w Suwałkach</t>
  </si>
  <si>
    <t>Poprawa jakości kształcenia ogólnego w Mieście Suwałki poprzez rozbudowę infrastruktury I Liceum Ogólnokształcącego, Zespołu Szkół nr 1 i Zespołu Szkół nr 2 w Suwałkach</t>
  </si>
  <si>
    <t xml:space="preserve">Rodzinne Domy Dziecka. Adaptacja obiektów z zasobów komunalnych na potrzeby mieszkańców MOF Suwałki </t>
  </si>
  <si>
    <t xml:space="preserve">Centrum integracji i aktywizacji osób starszych i niepełnosprawnych - rozwój infrastruktury służącej integracji społecznej i aktywizacji seniorów lub osób niepełnosprawnych. </t>
  </si>
  <si>
    <t>Przebudowa, rozbudowa, remont budynków przeznaczonych do prowadzenia działalności kulturalnej w MOF Miasta Łomży</t>
  </si>
  <si>
    <t xml:space="preserve">E-usługi publiczne oraz cyberbezpieczeństwo </t>
  </si>
  <si>
    <t xml:space="preserve">•Rozwój usług opiekuńczych, w tym specjalistycznych usług opiekuńczych dla osób potrzebujących wsparcia w codziennym funkcjonowaniu: 
a) w miejscu zamieszkania (niestacjonarnie), 
b) w formach stacjonarnych poprzez tworzenie miejsc: 
- stałego lub krótkookresowego pobytu dziennego, 
- stałego lub krótkookresowego pobytu całodobowego w placówkach, w których są realizowane usługi społeczne świadczone w społeczności lokalnej, 
•Rozwój usług asystenckich wspierających aktywność społeczną, edukacyjną lub zawodową dla osób potrzebujących wsparcia w codziennym funkcjonowaniu, w szczególności dla osób z niepełnosprawnościami.                                                                                                        
</t>
  </si>
  <si>
    <t>Wsparcie w zakresie edukacji włączającej</t>
  </si>
  <si>
    <t>1. Edukacja przedszkolna:
- Wsparcie przedszkoli w prowadzeniu skutecznej edukacji włączającej, w tym dostosowanie istniejących miejsc do potrzeb dzieci z niepełnosprawnościami, w celu zapewnienia równego dostępu do edukacji przedszkolnej oraz zapewnienie odpowiedniego wyposażenia, podnoszenie kompetencji kadr pedagogicznych, bezpośrednie wsparcie dzieci, w tym zapewnienie usług asystenckich dla dzieci
2. Kształcenie ogólne:
- wsparcie szkół i placówek w prowadzeniu skutecznej edukacji włączającej na wszystkich poziomach kształcenia, np.: zapewnienie odpowiedniego wyposażenia, podnoszenie kompetencji kadr pedagogicznych, bezpośrednie wsparcie uczniów, zapewnienie usług asystenckich dla uczniów.
3. Kształcenie zawodowe:
- Wsparcie szkół i placówek w prowadzeniu skutecznej edukacji włączajacej poprzez tworzenie rozwiązań wspierających kształcenie zawodowe dostosowane do różnicowanych potrzeb edukacyjnych i rozwojowych osób uczących się, w tym wynikających z niepełnosprawności, np.: zapewnienie odpowiedniego wyposżenia, podnoszenie kompetencji kadr pedagogicznych, bezpośrednie wsparcie uczniów, zapewnienie usług asystenckich dla uczniów.</t>
  </si>
  <si>
    <t>Wszystkie podmioty z wyłączeniem osób fizycznych (nie dotyczy osób fizycznych prowadzących działalność gospodarczą lub oświatową na podstawie odrębnych
przepisów), w szczególności: organy prowadzące ośrodki wychowania przedszkolnego/szkoły/placówki funkcjonujące w systemie oświaty</t>
  </si>
  <si>
    <t>Wsparcie w zakresie kształcenia ogólnego</t>
  </si>
  <si>
    <t>Wdrożenie programu profilaktyki nabytych wad postawy skierowanego do dzieci</t>
  </si>
  <si>
    <t>Rozwój usług opiekuńczych i asystenckich</t>
  </si>
  <si>
    <t>Wsparcie rodziny przeżywającej trudności opiekuńczo-wychowawcze</t>
  </si>
  <si>
    <t>Rozwój pasażerskiego transportu zbiorowego i jego infrastruktury</t>
  </si>
  <si>
    <t xml:space="preserve">Infrastruktura społeczna - wsparcie rodzin, mieszkania treningowe </t>
  </si>
  <si>
    <t>Poprawa dostępu do świadczeń opieki ambulatoryjnej,  profilaktyki i szybkiej ścieżki  pacjenta onkologicznego poprzez rozbudowę infrastruktury i wyposażenie w specjalistyczny i innowacyjny sprzęt medyczny Białostockiego Centrum Onkologii im. M. Skłodowskiej-Curie w Białymstoku</t>
  </si>
  <si>
    <t>Infrastruktura POZ i AOS</t>
  </si>
  <si>
    <t>BIBLIOTEKA-MEDIATEKA - Kreatywne Centrum Książki, Nauki, Edukacji i Technologii w Suwałkach</t>
  </si>
  <si>
    <t>Infrastruktura transportu publicznego</t>
  </si>
  <si>
    <t xml:space="preserve">1. Kompleksowa modernizacja energetyczna obiektów użyteczności publicznej 
2. Kompleksowa modernizacja energetyczna wielorodzinnych budynków komunalnych
</t>
  </si>
  <si>
    <t xml:space="preserve"> Kompleksowa modernizacja energetyczna obiektów użyteczności publicznej i wielorodzinnych budynków komunalnych
</t>
  </si>
  <si>
    <t>Miasto Białystok, Gmina Supraśl</t>
  </si>
  <si>
    <t>Turystyczny BOF</t>
  </si>
  <si>
    <t>Gmina Dobrzyniewo Duże, Gmina Wasilków</t>
  </si>
  <si>
    <t>• Administracja publiczna
• Przedsiębiorstwa realizujące cele publiczne
• Partnerstwa
• Organizacje społeczne i związki wyznaniowe
• Służby publiczne
• Instytucje ochrony zdrowia
• Instytucje nauki i edukacji</t>
  </si>
  <si>
    <t>•	Przedsiębiorstwa
•	Administracja publiczna
•	Przedsiębiorstwa realizujące cele publiczne
•	Służby publiczne
•	Organizacje społeczne i związki wyznaniowe
•	Instytucje nauki i edukacji</t>
  </si>
  <si>
    <t xml:space="preserve">Projekt realizowany będzie na obszarze Miejskiego Obszaru Funkcjonalnego Łomży.  </t>
  </si>
  <si>
    <t xml:space="preserve">Projekt realizowany będzie na obszarze Miejskiego Obszaru Funkcjonalnego Łomży. </t>
  </si>
  <si>
    <t>Turystyczny MOF Miasta Łomży</t>
  </si>
  <si>
    <t xml:space="preserve">Projekt realizowany będzie na obszarze Miejskiego Obszaru Funkcjonalnego Suwałk, Partnerzy projektu: Gmina Suwałki, Przedsiębiorstwo Wodociągów i Kanalizacji Sp. z o.o </t>
  </si>
  <si>
    <t xml:space="preserve">Projekt realizowany będzie na obszarze Miejskiego Obszaru Funkcjonalnego Łomży.                         </t>
  </si>
  <si>
    <t>Smart city i smart village</t>
  </si>
  <si>
    <t>• Miasto Suwałki (lider)                                                                                        
• Gmina Suwałki  (partner)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Przedsiębiorstwo Wodociągów i Kanalizacji Sp. z o.o (partner)</t>
  </si>
  <si>
    <t>MOF Suwałki</t>
  </si>
  <si>
    <t>08.05.2024</t>
  </si>
  <si>
    <t>Wsparcie publicznych służb zatrudnienia w świadczeniu usług w ramach sieci EURES realizowane w projekcie WUP</t>
  </si>
  <si>
    <t>30.09.2024</t>
  </si>
  <si>
    <t>Infrastruktura wychowania przedszkolnego</t>
  </si>
  <si>
    <t>10.09.2024</t>
  </si>
  <si>
    <t>21.10.2024</t>
  </si>
  <si>
    <t>17.09.2024</t>
  </si>
  <si>
    <t>31.10.2024</t>
  </si>
  <si>
    <t>01.10.2024</t>
  </si>
  <si>
    <t>19.11.2024</t>
  </si>
  <si>
    <t>Kształcenie zawodowe</t>
  </si>
  <si>
    <t>3. Kształcenie zawodowe
Zakres wsparcia:
- Włączenie pracodawców w proces kształcenia zawodowego oraz upowszechnienie kształcenia w
miejscu pracy i praktycznego kształcenia zawodowego (w tym staże uczniowskie), uwzględniającego
najnowsze trendy technologiczne, w tym w ramach kształcenia dualnego.
- Wsparcie szkół zawodowych w zakresie wykorzystania nowych technologii, co pozwoli na budowanie zdalnego systemu nauczania oraz prowadzenie kształcenia w systemie on-line.
- Wsparcie szkół zawodowych na podstawie przygotowanych przez nie programów rozwojowych (w tym przede wszystkim poprzez zapewnienie uczniom możliwości rozwijania kompetencji uniwersalnych w tym cyfrowych, zdobycia kwalifikacji zawodowych, zgodnych z aktualnym i prognozowanym zapotrzebowaniem rynku pracy, w tym zwłaszcza w zakresie zawodów przyszłości czy Przemysłu 4.0).
- Podnoszenie kompetencji kadr systemu edukacji (z wyłączeniem szkolnictwa wyższego), w tym do
prowadzenia kształcenia w systemie on-line oraz podnoszenie kompetencji kadry zarządzającej
systemem edukacji w celu poprawy jakości kształcenia dzieci i młodzieży.</t>
  </si>
  <si>
    <t>Wszystkie podmioty z wyłączeniem osób fizycznych (nie dotyczy osób fizycznych prowadzących działalność gospodarczą lub oświatową na podstawie odrębnych przepisów), w szczególności: organy prowadzące szkoły/placówki prowadzące kształcenie zawodowe.</t>
  </si>
  <si>
    <t>Wsparcie w zakresie edukacji przedszkolnej - MOF Łomża</t>
  </si>
  <si>
    <t>1. Edukacja przedszkolna
Zakres wsparcia:
- Zajęcia o charakterze kompensacyjnym i wyrównującym szanse dzieci w edukacji przedszkolnej mające na celu niwelowanie na wczesnym etapie edukacyjnym ewentualnych deficytów rozwojowych, co przyczyni się do wczesnego wspomagania rozwoju dzieci.
- Wspieranie kompetencji kluczowych i umiejętności uniwersalnych, realizacja elementów doradztwa
zawodowego w celu zwiększenia atrakcyjności placówek przedszkolnych.
- Podnoszenie kompetencji kadr systemu edukacji w ramach edukacji przedszkolnej, w tym do
prowadzenia kształcenia w systemie on-line oraz podnoszenie kompetencji kadry zarządzającej
systemem edukacji w celu poprawy jakości kształcenia dzieci.</t>
  </si>
  <si>
    <t>Członkowie Miejskiego Obszaru Funkcjonalnego Miasta Łomży</t>
  </si>
  <si>
    <t>Obszar objęty strategią ZIT MOF Łomża</t>
  </si>
  <si>
    <t>2. Kształcenie ogólne
Zakres wsparcia:
- Wsparcie szkół, ich uczniów i nauczycieli, ukierunkowane na podniesienie jakości edukacji z
wykorzystaniem nowoczesnych technologii, w tym zwłaszcza narzędzi cyfrowych, obejmujące m.in.
rozwój kompetencji kluczowych, umiejętności uniwersalnych, przekrojowych oraz zawodowych, w tym cyfrowych oraz nauki języka angielskiego. Preferowane będą placówki, które osiągają niższe wyniki z egzaminów oraz położone na obszarach wiejskich.
- Rozwijanie i doskonalenie doradztwa zawodowego w szkołach/placówkach prowadzących kształcenie ogólne.
- Realizacja działań społeczno-wychowawczych, w tym kształtowanie kompetencji społeczno-
emocjonalnych uczniów, edukacja prozdrowotna, a także wsparcie psychologiczne będące odpowiedzią na problemy wychowawcze oraz trudności w nauce.
- Rozwijanie kompetencji, umiejętności, uzdolnień, zainteresowań uczniów poza edukacją formalną.
- Podnoszenie kompetencji kadr systemu edukacji na każdym jej etapie (z wyłączeniem szkolnictwa
wyższego), w tym do prowadzenia kształcenia w systemie on-line oraz podnoszenie kompetencji kadry zarządzającej systemem edukacji w celu poprawy jakości kształcenia dzieci i młodzieży.</t>
  </si>
  <si>
    <t>Wsparcie kształcenia zwodowego - MOF Łomża</t>
  </si>
  <si>
    <t>3. Zostanę Fachowcem – projekt zgodny ze Strategią Miejskiego Obszaru Funkcjonalnego Miasta Łomża</t>
  </si>
  <si>
    <t>Miasto Łomża</t>
  </si>
  <si>
    <t>Wsparcie edukacji włączającej - MOF Suwałki</t>
  </si>
  <si>
    <t>4. Edukacja włączająca w jednostkach oświatowych MOF Suwałki – projekt zgodny ze strategią
Miejskiego Obszaru Funkcjonalnego Suwałk</t>
  </si>
  <si>
    <t>Obszar objęty strategią ZIT MOF Suwałki</t>
  </si>
  <si>
    <t>Wsparcie kształcenia zawodowego - MOF Suwałki</t>
  </si>
  <si>
    <t>5. Suwalskie Centra Kształcenia Zawodowego Poprawa jakości systemu kształcenia na terenie Miasta
Suwałki poprzez modernizację kształcenia w Zespole Szkół nr 4, Zespole Szkół nr 6 i w Zespole Szkół
Technicznych w Suwałkach – projekt zgodny ze strategią Miejskiego Obszaru Funkcjonalnego Suwałk</t>
  </si>
  <si>
    <t>• Kompleksowa modernizacja energetyczna obiektów użyteczności publicznej 
• Kompleksowa modernizacja energetyczna wielorodzinnych budynków komunalnych.</t>
  </si>
  <si>
    <t>24.05.2024</t>
  </si>
  <si>
    <t>Podniesienie jakości wody i jej efektywne wykorzystanie</t>
  </si>
  <si>
    <t>Gospodarka wodno-ściekowa</t>
  </si>
  <si>
    <t>Kompleksowe projekty z zakresu gospodarki wodno-ściekowej (oczyszczalnie, sieci kanalizacyjne, osady ściekowe oraz w ograniczonym zakresie zadania związane z zaopatrzeniem w wodę) w ramach  KPOŚK (Aglomeracje od 2 tys. - 10 tys. RLM)</t>
  </si>
  <si>
    <t>Kompleksowe projekty z zakresu gospodarki odpadami komunalnymi zgodnie z hierarchią sposobów postępowania z odpadami (wsparcie dla inwestycji o wartości kosztów kwalifikowalnych nie większych niż 8 mln zł).</t>
  </si>
  <si>
    <t>•	Administracja publiczna
•	Przedsiębiorstwa
•	Służby publiczne</t>
  </si>
  <si>
    <t>2(vi): Wspieranie transformacji w kierunku gospodarki o obiegu zamkniętym i gospodarki zasobooszczędnej</t>
  </si>
  <si>
    <t>Produkcja energii z OZE na potrzeby własne</t>
  </si>
  <si>
    <t>Inwestycje z zakresu budowy nowych lub zwiększenia mocy innowacyjnych jednostek wytwarzania energii elektrycznej i ciepła ze wszystkich rodzajów OZE, w szczególności z biomasy, biogazu, biometanu, energii wiatru, słońca oraz Ziemi (geotermia), wraz z magazynami energii lub ciepła działającymi na potrzeby danego źródła OZE oraz przyłączeniem do sieci</t>
  </si>
  <si>
    <t>Czerwiec 2025</t>
  </si>
  <si>
    <t>Lipiec 2025</t>
  </si>
  <si>
    <t>20.09.2024</t>
  </si>
  <si>
    <t>Infrastruktura społeczna w MOF Miasta Łomży</t>
  </si>
  <si>
    <t xml:space="preserve">Infrastruktura społeczna w BOF </t>
  </si>
  <si>
    <t>24.10.2024</t>
  </si>
  <si>
    <t xml:space="preserve">Stowarzyszenie „Augustowsko-Biebrzański Park Turystyczny” </t>
  </si>
  <si>
    <t>Innowacyjne OZE oraz magazyny energii w obiektach użyteczności publicznej w Mieście Suwałki i Gminie Suwałki</t>
  </si>
  <si>
    <t xml:space="preserve"> 28.10.2024</t>
  </si>
  <si>
    <t>09.12.2024</t>
  </si>
  <si>
    <t>05.07.2024</t>
  </si>
  <si>
    <t>17.10.2024</t>
  </si>
  <si>
    <t>31.12.2024</t>
  </si>
  <si>
    <t>Wdrażanie innowacji w MŚP (mające na celu rozpoczęcie lub zwiększenie eksportu)</t>
  </si>
  <si>
    <t>Wdrażanie innowacji w zakresie produktów/usług oraz procesów w MŚP (mające na celu rozpoczęcie lub zwiększenie eksportu)</t>
  </si>
  <si>
    <t>MŚP</t>
  </si>
  <si>
    <t>1(iii): Wzmacnianie trwałego wzrostu i konkurencyjności MŚP oraz tworzenie miejsc pracy w MŚP, w tym poprzez inwestycje produkcyjne</t>
  </si>
  <si>
    <t>06.12.2024</t>
  </si>
  <si>
    <t>29.10.2024</t>
  </si>
  <si>
    <t xml:space="preserve">Miasto Suwałki
</t>
  </si>
  <si>
    <t xml:space="preserve">• Rozwój usług wsparcia rodziny przeżywającej trudności opiekuńczo-wychowawcze, w tym m.in. asystentury rodzinnej, poradnictwa specjalistycznego, mediacji, pomocy prawnej, grup wsparcia, rodziny wspierającej, usług interwencji kryzysowej oraz usługi w zakresie przeciwdziałania przemocy domowej, w tym przemocy w rodzinie. 
• Wsparcie dla tworzenia i funkcjonowania placówek wsparcia dziennego dla dzieci i młodzieży m.in.: ogniska wychowawcze i koła zainteresowań, świetlice środowiskowe, świetlice socjoterapeutyczne, kluby młodzieżowe organizujące zajęcia socjoterapeutyczne lub z programami socjoterapeutycznymi.                                                                                                  • Usługi dla dzieci i młodzieży wymagających wsparcia, przebywających w rodzinach oraz w różnego rodzaju instytucjach całodobowych, np. ośrodkach wychowawczych.   • Szkolenia kadr na potrzeby świadczenia usług w społeczności lokalnej (wyłacznie jako element wsparcia).                                                        </t>
  </si>
  <si>
    <t>Eliminowanie zdrowotnych czynników ryzyka w miejscu pracy</t>
  </si>
  <si>
    <t>Eliminowanie zdrowotnych czynników ryzyka w miejscu pracy (w tym przekwalifikowanie pracowników pracujących w warunkach negatywnie wpływających na zdrowie)</t>
  </si>
  <si>
    <t>Wszystkie podmioty z wyłączeniem osób fizycznych (nie dotyczy osób prowadzących działalność gospodarczą lub oświatową na podstawie odrębnych przepisów), w szczególności: podmioty lecznicze, jednostki samorządu terytorialnego i ich jednostki organizacyjne oraz ich związki i stowarzyszenia, organiozacje pozarządowe, przedsiębiorcy, organizacje pracodawców i związki zawodowe.</t>
  </si>
  <si>
    <t>Maj 2025</t>
  </si>
  <si>
    <t>30.11.2024</t>
  </si>
  <si>
    <t>20.12.2024</t>
  </si>
  <si>
    <t xml:space="preserve">Wsparcie społeczne i mieszkaniowe                                                                        </t>
  </si>
  <si>
    <t xml:space="preserve">3. Wsparcie tworzenia i funkcjonowania mieszkań treningowych i wspomaganych, rozwój mieszkalnictwa adaptowalnego oraz innych rozwiązań łączących wsparcie społeczne i mieszkaniowe                                                                                        </t>
  </si>
  <si>
    <t>27.11.2024</t>
  </si>
  <si>
    <t>28.02.2025</t>
  </si>
  <si>
    <t>Kompleksowa modernizacja energetyczna obiektów użyteczności publicznej i wielorodzinnych budynków komunalnych</t>
  </si>
  <si>
    <t xml:space="preserve">Gmina Supraśl </t>
  </si>
  <si>
    <t>12.12.2024</t>
  </si>
  <si>
    <t>31.01.2025</t>
  </si>
  <si>
    <t xml:space="preserve">Kompleksowe projekty z zakresu gospodarki odpadami komunalnymi zgodnie z hierarchią sposobów postępowania z odpadami (wsparcie dla inwestycji o wartości kosztów kwalifikowalnych nie większych niż 12 mln zł) 
</t>
  </si>
  <si>
    <t>Wrzesień 2025</t>
  </si>
  <si>
    <t>Punkty Selektywnej Zbiórki Odpadów Komunalnych - PSZOK</t>
  </si>
  <si>
    <t>Budowa lub rozbudowa systemów selektywnego zbierania odpadów komunalnych uwzględniających rozwiązania dotyczące zapobieganiu powstawania odpadów lub ponownego ich użycia (Punkty Selektywnej Zbiórki Odpadów Komunalnych - PSZOK) oraz tworzenie centrów ponownego wykorzystania i napraw, w tym wymiany zużytych urządzeń i sprzętu domowego</t>
  </si>
  <si>
    <t xml:space="preserve">• Administracja publiczna 
• Przedsiębiorstwa
• Służby publiczne </t>
  </si>
  <si>
    <t>Sierpień 2025</t>
  </si>
  <si>
    <t xml:space="preserve">Możliwa jest realizacja PSZOK obsługującego nie więcej niż 20 tys. mieszkańców lub inwestycji o wartości kosztów kwalifikowanych nie większych  niż 2 mln zł. </t>
  </si>
  <si>
    <t xml:space="preserve">Gospodarka o obiegu zamkniętym w przedsiębiorstwach </t>
  </si>
  <si>
    <t>Transformacja regionalnej gospodarki w kierunku gospodarki o obiegu zamkniętym (GOZ) w przedsiębiorstwach</t>
  </si>
  <si>
    <t xml:space="preserve">• Przedsiębiorstwa </t>
  </si>
  <si>
    <t>Październik 2025</t>
  </si>
  <si>
    <t>Grudzień 2025</t>
  </si>
  <si>
    <t>Punkt Selektywnej Zbiórki Odpadów - PSZOK</t>
  </si>
  <si>
    <t>Budowa lub rozbudowa systemów selektywnego zbierania odpadów komunalnych uwzględniających rozwiązania dotyczące zapobieganiu powstawania odpadów lub ponownego ich użycia (Punkty Selektywnej Zbiórki Odpadów Komunalnych - PSZOK) oraz tworzenie centrów ponownego wykorzystania  i napraw, w tym wymiany zużytych urządzeń i sprzętu domowego</t>
  </si>
  <si>
    <t>Ochrona i przywracanie różnorodności biologicznej i krajobrazowej</t>
  </si>
  <si>
    <t xml:space="preserve">Błękitno - zielona infrastruktura </t>
  </si>
  <si>
    <t>Projekty realizujące działania z zakresu błękitno–zielonej infrastruktury i działania z zakresu ograniczenia zanieczyszczeń środowiska</t>
  </si>
  <si>
    <t>Społeczność energetyczna BOF</t>
  </si>
  <si>
    <t xml:space="preserve">Miasto BIałystok
</t>
  </si>
  <si>
    <t>Miasto Białystok - lider,
partnerzy:  Gmina Czarna Białostocka, Gmina Dobrzyniewo Duże, Gmina Juchnowiec Kościelny, Gmina Łapy.</t>
  </si>
  <si>
    <t>Zarządzanie kryzysowe w BOF</t>
  </si>
  <si>
    <t>Rozwijanie systemów prognozowania i ostrzegania środowiskowego oraz systemów ratownictwa</t>
  </si>
  <si>
    <t>Miasto Białystok</t>
  </si>
  <si>
    <t>Miasto Białystok - lider,
partnerzy: Gmina Choroszcz, Gmina Czarna Białostocka, Gmina Dobrzyniewo Duże, Gmina Juchnowiec Kościelny, Gmina Supraśl, Gmina Turośń Kościelna, Gmina Wasilków, Gmina Zabłudów.</t>
  </si>
  <si>
    <t>Infrastruktura przedszkolna w BOF</t>
  </si>
  <si>
    <t>Gmina Choroszcz, Gmina Juchnowiec Kościelny, Gmina Supraśl, Gmina Turośń Kościelna, Gmina Wasilków, Gmina Zabłudów</t>
  </si>
  <si>
    <t>30.12.2024</t>
  </si>
  <si>
    <t>Styczeń 2026</t>
  </si>
  <si>
    <t>Rewitalizacja miejska</t>
  </si>
  <si>
    <t>21.03.2025</t>
  </si>
  <si>
    <t>Rozwój infrastruktury kulturalnej na potrzeby mieszkańców BOF</t>
  </si>
  <si>
    <t xml:space="preserve"> Czerwiec 2025</t>
  </si>
  <si>
    <t xml:space="preserve"> Sierpień 2025</t>
  </si>
  <si>
    <t>Rewitalizacja lokalna</t>
  </si>
  <si>
    <t>Poprawa mobilności miejskiej (rowerowej i autobusowej) w BOF</t>
  </si>
  <si>
    <t>1.Zakup, modernizacja niskoemisyjnego i bezemisyjnego taboru na potrzeby transportu publicznego.
2.Budowa instalacji do dystrybucji nośników energii dla bezemisyjnego transportu
3. Wyposażenie dróg/ulic w infrastrukturę służącą obsłudze transportu publicznego  oraz pasażerów
4. Budowa, przebudowa, rozbudowa liniowej i punktowej infrastruktury transportu publicznego i niezmotoryzowanego
5. Inteligentne Systemy Transportowe</t>
  </si>
  <si>
    <t>Miasto Białystok - lider,
partnerzy: Gmina Choroszcz, Gmina Czarna Białostocka, Gmina Dobrzyniewo Duże, Gmina Juchnowiec Kościelny, Gmina Łapy, Gmina Supraśl, Gmina Turośń Kościelna, Gmina Wasilków</t>
  </si>
  <si>
    <t>Infrastrukturę szkolnictwa zawodowego oraz ustawicznego</t>
  </si>
  <si>
    <t>Inwestycje w infrastrukturę szkolnictwa zawodowego oraz ustawicznego</t>
  </si>
  <si>
    <t>•Administracja publiczna
•Instytucje nauki i edukacji
•Organizacje społeczne i związki wyznaniowe
•Partnerstwa 	
•Przedsiębiorstwa                                                                                        
 •Służby publiczne</t>
  </si>
  <si>
    <t>•	Administracja publiczna
•	Instytucje nauki i edukacji
•	Organizacje społeczne i związki wyznaniowe
•Partnerstwa 	
•	Przedsiębiorstwa                                                                                         
•Służby publiczne</t>
  </si>
  <si>
    <t>16.12.2024</t>
  </si>
  <si>
    <t>Infrastruktura społeczna - integracja i aktywizacja społeczno-zawodowa</t>
  </si>
  <si>
    <t>Inwestycje w infrastrukturę społeczną powiązaną z procesem integracji i reintegracji społecznej i zawodowej oraz aktywizacji społeczno-zawodowej (m.in. CIS, KIS, ZAZ, WTZ)</t>
  </si>
  <si>
    <t>Rozwój infrastruktury turystycznej wykorzystującej walory przyrodnicze regionu, dziedzictwo kulturowe i lokalne produkty turystyczne</t>
  </si>
  <si>
    <t>Mediateka: Książnica Łomżyńska - centrum dostępu do wiedzy, kultury inowych technologii</t>
  </si>
  <si>
    <t>Listopad 2025</t>
  </si>
  <si>
    <t>Rozwój infrastruktury przeznaczonej do pełnienia funkcji aktywizujących i integrujących lokalne społeczności, np. mediateki (tj. kreatywnych centrów nauki, edukacji i technologii, wykorzystujące rozwiązania multimedialne i skupiające się na propagowaniu kultury i włączeniu społecznym) i inne tzw. miejsca trzecie</t>
  </si>
  <si>
    <t>Stowarzyszenie Wiele Gmin- jeden cel</t>
  </si>
  <si>
    <t>22.01.2025</t>
  </si>
  <si>
    <t>Czerwiec  2025</t>
  </si>
  <si>
    <t>28.11.2024</t>
  </si>
  <si>
    <t>13.01.2025</t>
  </si>
  <si>
    <t>20.01.2025</t>
  </si>
  <si>
    <t xml:space="preserve">11 454 337,76  </t>
  </si>
  <si>
    <t>20.03.2025r.</t>
  </si>
  <si>
    <t xml:space="preserve">05.05.2025r. </t>
  </si>
  <si>
    <t>15.01.2025</t>
  </si>
  <si>
    <t>Kwiecień  2025</t>
  </si>
  <si>
    <t>Wsparcie w zakresie kształcenia ogólnego - MOF Łomża</t>
  </si>
  <si>
    <t>29.01.2025</t>
  </si>
  <si>
    <t>30.04.2025</t>
  </si>
  <si>
    <t>W ramach naboru udzielana jest dotacja warunkowa.</t>
  </si>
  <si>
    <t xml:space="preserve">Systemy ciepłownicze i chłodnicze wraz z magazynami ciepła </t>
  </si>
  <si>
    <t xml:space="preserve">Budowa, przebudowa i remont systemów ciepłowniczych i chłodniczych wraz z magazynami ciepła </t>
  </si>
  <si>
    <t>• Administracja publiczna,
• Przedsiębiorstwa realizujące cele publiczne,
• Służby publiczne</t>
  </si>
  <si>
    <t>Adaptacja terenów zurbanizowanych do zmian klimatu</t>
  </si>
  <si>
    <t xml:space="preserve">Miasto Augustów </t>
  </si>
  <si>
    <t>2 (iv) Wspieranie przystosowania się do zmian klimatu i zapobiegania ryzyku związanemu z klęskami żywiołowymi i katastrofami, a także odporności, z uwzględnieniem podejścia ekosystemowego</t>
  </si>
  <si>
    <t>Recykling</t>
  </si>
  <si>
    <t>Gospodarka odpadami komunalnymi</t>
  </si>
  <si>
    <t>02.12.2024</t>
  </si>
  <si>
    <t>28.01.2025</t>
  </si>
  <si>
    <t>Zarządzanie Lokalną Stategią Rozwoju, jej minitorowanie i ewaluacja oraz animowanie</t>
  </si>
  <si>
    <t>Lokalne Grupy Działania</t>
  </si>
  <si>
    <t>14.04.2025</t>
  </si>
  <si>
    <t>4 h Wspieranie aktywnego włączenia społecznego w celu promowania równości szans, niedyskryminacji i aktywnego uczestnictwa, oraz zwiększanie zdolności do zatrudnienia w szczególności grup w niekorzystnej sytuacji</t>
  </si>
  <si>
    <t>13.12.2024</t>
  </si>
  <si>
    <t xml:space="preserve"> 31.12.2024</t>
  </si>
  <si>
    <t>Parki bioróżnorodności w BOF</t>
  </si>
  <si>
    <t>Projekty dotyczące tworzenia centrów ochrony różnorodności biologicznej w oparciu o rodzime gatunki</t>
  </si>
  <si>
    <t>• Administracja publiczna, 
• Organizacje społeczne i związki wyznaniowe,
• Służby publiczne</t>
  </si>
  <si>
    <t>Luty 2026</t>
  </si>
  <si>
    <t xml:space="preserve">2 (vii): Wzmacnianie ochrony i zachowania przyrody, różnorodności biologicznej oraz zielonej infrastruktury, w tym na obszarach miejskich, oraz ograniczanie wszelkich rodzajów zanieczyszczenia </t>
  </si>
  <si>
    <t xml:space="preserve">Projekt realizowany będzie na obszarze Białostockiego Obszru Funkcjonalnego.                         </t>
  </si>
  <si>
    <t>19.02.2025</t>
  </si>
  <si>
    <t>31.03.2025</t>
  </si>
  <si>
    <t>14.03.2025</t>
  </si>
  <si>
    <t>25.04.2025</t>
  </si>
  <si>
    <t>Poprawa dostępności architektonicznej na terenie BOF</t>
  </si>
  <si>
    <t>Inwestycje mające na celu poprawę dostępności w szczególności na rzecz osób potrzebujących wsparcia w codziennym funkcjonowaniu (w tym osób z niepełnosprawnościami, przewlekle chorych i osób starszych)</t>
  </si>
  <si>
    <t xml:space="preserve">Projekt realizowany będzie na obszarze Białostockiego Obszaru Funkcjonalnego.  </t>
  </si>
  <si>
    <t>Nabór skierowany do gmin wiejskich.</t>
  </si>
  <si>
    <t>31.01.2024</t>
  </si>
  <si>
    <t>23.05.2025</t>
  </si>
  <si>
    <t xml:space="preserve"> 17.01.2025</t>
  </si>
  <si>
    <t>Infrastruktura związaną z organizacją usług społecznych</t>
  </si>
  <si>
    <t xml:space="preserve"> 08.11.2024</t>
  </si>
  <si>
    <t>Rozwój infratstruktury turystycznej</t>
  </si>
  <si>
    <t>Wzmacnianie potencjału i podnoszenie jakości usług funkcjonujących w regionie instytucji otoczenia biznesu i ośrodków innowacji</t>
  </si>
  <si>
    <t>Instytucje otoczenia biznesu</t>
  </si>
  <si>
    <t>Nabór skierowany do gmin miejskich i miejsko-wiejskich.</t>
  </si>
  <si>
    <t>25.03.2025</t>
  </si>
  <si>
    <t>Ochrona różnorodności biologicznej</t>
  </si>
  <si>
    <t xml:space="preserve">Projekty realizowane będą na obszarze Miejskiego Obszaru Funkcjonalnego Łomży - Alokacja: 44 364 247,47 oraz Stowarzyszenia Białostockiego Obszaru Funkcjonalnego - Alokacja: 28 625140,79. </t>
  </si>
  <si>
    <t xml:space="preserve">Produkcja energii z OZE na potrzeby własne (granty dla mieszkańców) oraz produkcja energii z OZE na potrzeby własne w budynkach użyteczności publicznej </t>
  </si>
  <si>
    <t xml:space="preserve"> Inwestycje z zakresu budowy nowych lub zwiększenia mocy innowacyjnych jednostek wytwarzania energii elektrycznej i ciepła ze wszystkich rodzajów OZE, w szczególności z biomasy, biogazu, biometanu, energii wiatru, słońca oraz Ziemi (geotermia), wraz z magazynami energii lub ciepła działającymi na potrzeby danego źródła OZE oraz przyłączeniem do sieci (granty dla mieszkańców)
Inwestycje z zakresu budowy nowych lub zwiększenia mocy innowacyjnych jednostek wytwarzania energii elektrycznej i ciepła ze wszystkich rodzajów OZE, w szczególności z biomasy, biogazu, biometanu, energii wiatru, słońca oraz Ziemi (geotermia), wraz z magazynami energii lub ciepła działającymi na potrzeby danego źródła OZE oraz przyłączeniem do sieci (budynki użyteczności publicznej)</t>
  </si>
  <si>
    <t>Projekty realizowane będą na obszarze Miejskiego Obszaru Funkcjonalnego Łomży - Alokacja: 12 357 948,99 oraz Stowarzyszenia Białostockiego Obszaru Funkcjonalnego - Alokacja: 37 288 727,87.</t>
  </si>
  <si>
    <t>• Projekty dotyczące tworzenia centrów ochrony róznorodności biologicznej w oparciu o rodzime gatunki
• Projekty realizujące działania z zakresu błękitno - zielonej infrastruktury i działania z zakresu ograniczenia zanieczyszczeń środowiska
•Działania dotyczące edukacji, ochrony i przywracania różnorodności biologicznej i krajobrazowej oraz funkcji ekosystemów</t>
  </si>
  <si>
    <t>Gmina Czarna Białostocka, Gmina Łapy, Miasto Białystok</t>
  </si>
  <si>
    <t>14.02.2025</t>
  </si>
  <si>
    <t xml:space="preserve">Harmonogram naborów wniosków o dofinansowanie dla programu Fundusze Europejskie dla Podlaskiego 2021-2027
Zatwierdzony dn. 19 grudnia 2024 r.                              
</t>
  </si>
  <si>
    <t xml:space="preserve"> Załącznik do uchwały nr 54/1057/2024 
Zarządu Województwa Podlaskiego	
                                            z dnia 19 grudnia 2024 r.                         							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</si>
</sst>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z_ł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  <charset val="238"/>
    </font>
    <font>
      <sz val="12"/>
      <color rgb="FFFF0000"/>
      <name val="Calibri"/>
      <family val="2"/>
      <scheme val="minor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9" fontId="6" fillId="0" borderId="0"/>
    <xf numFmtId="0" fontId="1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49" fontId="4" fillId="0" borderId="0" xfId="1" applyFont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0" borderId="0" xfId="0" applyFont="1"/>
    <xf numFmtId="0" fontId="12" fillId="0" borderId="0" xfId="0" applyFont="1"/>
    <xf numFmtId="0" fontId="11" fillId="0" borderId="0" xfId="0" applyFont="1"/>
    <xf numFmtId="43" fontId="0" fillId="0" borderId="0" xfId="3" applyFont="1" applyFill="1"/>
    <xf numFmtId="43" fontId="8" fillId="0" borderId="0" xfId="3" applyFont="1" applyFill="1"/>
    <xf numFmtId="0" fontId="13" fillId="0" borderId="0" xfId="0" applyFont="1"/>
    <xf numFmtId="4" fontId="0" fillId="0" borderId="0" xfId="0" applyNumberFormat="1"/>
    <xf numFmtId="0" fontId="4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9" fontId="2" fillId="0" borderId="0" xfId="1" applyFont="1" applyAlignment="1">
      <alignment horizontal="left" vertical="top"/>
    </xf>
    <xf numFmtId="4" fontId="2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9" fontId="2" fillId="0" borderId="0" xfId="1" applyFont="1" applyAlignment="1">
      <alignment vertical="top"/>
    </xf>
    <xf numFmtId="4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" fontId="2" fillId="0" borderId="1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top"/>
    </xf>
    <xf numFmtId="16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1" applyFont="1" applyAlignment="1">
      <alignment horizontal="left" vertical="top" wrapText="1"/>
    </xf>
    <xf numFmtId="49" fontId="2" fillId="0" borderId="1" xfId="1" applyFont="1" applyBorder="1" applyAlignment="1">
      <alignment horizontal="left" vertical="top" wrapText="1"/>
    </xf>
    <xf numFmtId="16" fontId="2" fillId="0" borderId="0" xfId="0" applyNumberFormat="1" applyFont="1" applyAlignment="1">
      <alignment horizontal="left" vertical="top"/>
    </xf>
    <xf numFmtId="17" fontId="2" fillId="0" borderId="0" xfId="0" quotePrefix="1" applyNumberFormat="1" applyFont="1" applyAlignment="1">
      <alignment vertical="top"/>
    </xf>
    <xf numFmtId="16" fontId="2" fillId="0" borderId="0" xfId="0" quotePrefix="1" applyNumberFormat="1" applyFont="1" applyAlignment="1">
      <alignment horizontal="left" vertical="top"/>
    </xf>
    <xf numFmtId="16" fontId="2" fillId="0" borderId="0" xfId="0" quotePrefix="1" applyNumberFormat="1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2" fillId="0" borderId="5" xfId="1" applyFont="1" applyBorder="1" applyAlignment="1">
      <alignment horizontal="left" vertical="top"/>
    </xf>
    <xf numFmtId="49" fontId="2" fillId="0" borderId="5" xfId="1" applyFont="1" applyBorder="1" applyAlignment="1">
      <alignment vertical="top"/>
    </xf>
    <xf numFmtId="4" fontId="2" fillId="0" borderId="5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2" fontId="2" fillId="0" borderId="0" xfId="0" applyNumberFormat="1" applyFont="1" applyAlignment="1">
      <alignment horizontal="left" vertical="top" wrapText="1"/>
    </xf>
    <xf numFmtId="16" fontId="4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49" fontId="2" fillId="0" borderId="1" xfId="1" applyFont="1" applyBorder="1" applyAlignment="1">
      <alignment horizontal="left" vertical="top"/>
    </xf>
    <xf numFmtId="4" fontId="2" fillId="0" borderId="6" xfId="0" applyNumberFormat="1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7" fontId="2" fillId="0" borderId="0" xfId="0" quotePrefix="1" applyNumberFormat="1" applyFont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">
    <cellStyle name="Dziesiętny" xfId="3" builtinId="3"/>
    <cellStyle name="Normalny" xfId="0" builtinId="0"/>
    <cellStyle name="Normalny 2" xfId="2" xr:uid="{519E8E35-806D-4381-AFDC-21886B031F18}"/>
    <cellStyle name="Styl 1" xfId="1" xr:uid="{AF3FAF82-3DD7-4816-8553-076507897E51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21" formatCode="dd/mmm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2712553</xdr:colOff>
      <xdr:row>1</xdr:row>
      <xdr:rowOff>40585</xdr:rowOff>
    </xdr:from>
    <xdr:to>
      <xdr:col>3</xdr:col>
      <xdr:colOff>4476876</xdr:colOff>
      <xdr:row>1</xdr:row>
      <xdr:rowOff>1138859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35F5017-1C0C-2D68-593D-E44DFFFDA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2553" y="868846"/>
          <a:ext cx="9172989" cy="10982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3:M97" totalsRowCount="1" headerRowDxfId="30" dataDxfId="29">
  <autoFilter ref="A3:M96" xr:uid="{00000000-0009-0000-0100-000001000000}"/>
  <tableColumns count="13">
    <tableColumn id="1" xr3:uid="{00000000-0010-0000-0000-000001000000}" name="Priorytet" dataDxfId="28" totalsRowDxfId="27"/>
    <tableColumn id="12" xr3:uid="{A19A54A4-DEC6-479A-98EC-C6D26533605D}" name="Działanie" dataDxfId="26" totalsRowDxfId="25"/>
    <tableColumn id="10" xr3:uid="{D4A6BEF8-2069-4252-97A9-6E320A0C9E24}" name="Tytuł naboru" dataDxfId="24" totalsRowDxfId="23"/>
    <tableColumn id="2" xr3:uid="{00000000-0010-0000-0000-000002000000}" name="Typy projektów, które mogą otrzymać dofinansowanie " dataDxfId="22" totalsRowDxfId="21"/>
    <tableColumn id="3" xr3:uid="{00000000-0010-0000-0000-000003000000}" name="Wnioskodawcy " dataDxfId="20" totalsRowDxfId="19"/>
    <tableColumn id="4" xr3:uid="{00000000-0010-0000-0000-000004000000}" name="Data początkowa" dataDxfId="18" totalsRowDxfId="17"/>
    <tableColumn id="5" xr3:uid="{00000000-0010-0000-0000-000005000000}" name="Data końcowa" dataDxfId="16" totalsRowDxfId="15"/>
    <tableColumn id="6" xr3:uid="{00000000-0010-0000-0000-000006000000}" name="Kwota dofinansowania " dataDxfId="14" totalsRowDxfId="13"/>
    <tableColumn id="13" xr3:uid="{2F67F6C2-888E-4631-AA5A-BD195DB5972D}" name="Obszar geograficzny" dataDxfId="12" totalsRowDxfId="11"/>
    <tableColumn id="14" xr3:uid="{B264DE53-293D-496F-B153-724526DA23EC}" name="Instytucja przyjmująca wnioski o dofinansowanie" dataDxfId="10" totalsRowDxfId="9"/>
    <tableColumn id="7" xr3:uid="{00000000-0010-0000-0000-000007000000}" name="Sposób wyboru projektów " dataDxfId="8" totalsRowDxfId="7"/>
    <tableColumn id="8" xr3:uid="{00000000-0010-0000-0000-000008000000}" name="Cel polityki lub cel szczegółowy" dataDxfId="6" totalsRowDxfId="5"/>
    <tableColumn id="11" xr3:uid="{00000000-0010-0000-0000-00000B000000}" name="Informacje dodatkowe" dataDxfId="4" totalsRowDxfId="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C83774-7C47-49EB-9AF3-A4703B8F2489}" name="Wskazówki" displayName="Wskazówki" ref="A1:A10" totalsRowShown="0" headerRowDxfId="2" dataDxfId="1">
  <tableColumns count="1">
    <tableColumn id="1" xr3:uid="{8EF99789-C555-465F-80A4-84189F7C60AD}" name="Wskazówki - jak utworzyć dostępny harmonogram" dataDxfId="0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7"/>
  <sheetViews>
    <sheetView tabSelected="1" zoomScale="71" zoomScaleNormal="71" workbookViewId="0">
      <selection activeCell="E8" sqref="E8"/>
    </sheetView>
  </sheetViews>
  <sheetFormatPr defaultRowHeight="15" x14ac:dyDescent="0.25"/>
  <cols>
    <col min="1" max="1" width="41.42578125" customWidth="1"/>
    <col min="2" max="2" width="37" customWidth="1"/>
    <col min="3" max="3" width="32.85546875" customWidth="1"/>
    <col min="4" max="4" width="88.85546875" customWidth="1"/>
    <col min="5" max="5" width="77.28515625" customWidth="1"/>
    <col min="6" max="7" width="20.7109375" customWidth="1"/>
    <col min="8" max="8" width="23.140625" customWidth="1"/>
    <col min="9" max="9" width="27" customWidth="1"/>
    <col min="10" max="10" width="30.7109375" customWidth="1"/>
    <col min="11" max="11" width="26.42578125" customWidth="1"/>
    <col min="12" max="12" width="73.5703125" customWidth="1"/>
    <col min="13" max="13" width="50.7109375" customWidth="1"/>
  </cols>
  <sheetData>
    <row r="1" spans="1:15" ht="64.5" customHeight="1" x14ac:dyDescent="0.25">
      <c r="A1" s="64" t="s">
        <v>400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5" s="2" customFormat="1" ht="95.25" customHeight="1" x14ac:dyDescent="0.25">
      <c r="A2" s="65" t="s">
        <v>401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5" s="1" customFormat="1" ht="40.5" customHeight="1" x14ac:dyDescent="0.25">
      <c r="A3" s="7" t="s">
        <v>6</v>
      </c>
      <c r="B3" s="7" t="s">
        <v>7</v>
      </c>
      <c r="C3" s="7" t="s">
        <v>180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14</v>
      </c>
      <c r="I3" s="7" t="s">
        <v>0</v>
      </c>
      <c r="J3" s="7" t="s">
        <v>32</v>
      </c>
      <c r="K3" s="7" t="s">
        <v>10</v>
      </c>
      <c r="L3" s="7" t="s">
        <v>12</v>
      </c>
      <c r="M3" s="7" t="s">
        <v>1</v>
      </c>
    </row>
    <row r="4" spans="1:15" ht="136.5" customHeight="1" x14ac:dyDescent="0.25">
      <c r="A4" s="4" t="s">
        <v>8</v>
      </c>
      <c r="B4" s="4" t="s">
        <v>15</v>
      </c>
      <c r="C4" s="4" t="s">
        <v>179</v>
      </c>
      <c r="D4" s="4" t="s">
        <v>18</v>
      </c>
      <c r="E4" s="4" t="s">
        <v>17</v>
      </c>
      <c r="F4" s="4" t="s">
        <v>13</v>
      </c>
      <c r="G4" s="4" t="s">
        <v>13</v>
      </c>
      <c r="H4" s="4" t="s">
        <v>30</v>
      </c>
      <c r="I4" s="4" t="s">
        <v>16</v>
      </c>
      <c r="J4" s="4" t="s">
        <v>9</v>
      </c>
      <c r="K4" s="4" t="s">
        <v>11</v>
      </c>
      <c r="L4" s="4" t="s">
        <v>19</v>
      </c>
      <c r="M4" s="4" t="s">
        <v>20</v>
      </c>
    </row>
    <row r="5" spans="1:15" ht="51" hidden="1" customHeight="1" x14ac:dyDescent="0.25">
      <c r="A5" s="8" t="s">
        <v>45</v>
      </c>
      <c r="B5" s="9" t="s">
        <v>33</v>
      </c>
      <c r="C5" s="9"/>
      <c r="D5" s="9"/>
      <c r="E5" s="8"/>
      <c r="F5" s="10"/>
      <c r="G5" s="10"/>
      <c r="H5" s="11"/>
      <c r="I5" s="8"/>
      <c r="J5" s="9"/>
      <c r="K5" s="8"/>
      <c r="L5" s="9"/>
      <c r="M5" s="9"/>
    </row>
    <row r="6" spans="1:15" ht="69.75" hidden="1" customHeight="1" x14ac:dyDescent="0.25">
      <c r="A6" s="8" t="s">
        <v>45</v>
      </c>
      <c r="B6" s="9" t="s">
        <v>33</v>
      </c>
      <c r="C6" s="9"/>
      <c r="D6" s="9"/>
      <c r="E6" s="9"/>
      <c r="F6" s="10"/>
      <c r="G6" s="10"/>
      <c r="H6" s="11"/>
      <c r="I6" s="8"/>
      <c r="J6" s="9"/>
      <c r="K6" s="8"/>
      <c r="L6" s="9"/>
      <c r="M6" s="9"/>
    </row>
    <row r="7" spans="1:15" ht="66" customHeight="1" x14ac:dyDescent="0.25">
      <c r="A7" s="25" t="s">
        <v>45</v>
      </c>
      <c r="B7" s="26" t="s">
        <v>33</v>
      </c>
      <c r="C7" s="26" t="s">
        <v>114</v>
      </c>
      <c r="D7" s="26" t="s">
        <v>114</v>
      </c>
      <c r="E7" s="26" t="s">
        <v>115</v>
      </c>
      <c r="F7" s="27" t="s">
        <v>220</v>
      </c>
      <c r="G7" s="27" t="s">
        <v>284</v>
      </c>
      <c r="H7" s="28">
        <v>81506200</v>
      </c>
      <c r="I7" s="25" t="s">
        <v>38</v>
      </c>
      <c r="J7" s="26" t="s">
        <v>39</v>
      </c>
      <c r="K7" s="29" t="s">
        <v>51</v>
      </c>
      <c r="L7" s="26" t="s">
        <v>35</v>
      </c>
      <c r="M7" s="26"/>
    </row>
    <row r="8" spans="1:15" ht="66" customHeight="1" x14ac:dyDescent="0.25">
      <c r="A8" s="25" t="s">
        <v>45</v>
      </c>
      <c r="B8" s="26" t="s">
        <v>33</v>
      </c>
      <c r="C8" s="26" t="s">
        <v>158</v>
      </c>
      <c r="D8" s="26" t="s">
        <v>158</v>
      </c>
      <c r="E8" s="26" t="s">
        <v>159</v>
      </c>
      <c r="F8" s="27" t="s">
        <v>218</v>
      </c>
      <c r="G8" s="27" t="s">
        <v>266</v>
      </c>
      <c r="H8" s="28">
        <v>43148000</v>
      </c>
      <c r="I8" s="25" t="s">
        <v>38</v>
      </c>
      <c r="J8" s="26" t="s">
        <v>39</v>
      </c>
      <c r="K8" s="25" t="s">
        <v>43</v>
      </c>
      <c r="L8" s="26" t="s">
        <v>35</v>
      </c>
      <c r="M8" s="26"/>
    </row>
    <row r="9" spans="1:15" s="13" customFormat="1" ht="93" customHeight="1" x14ac:dyDescent="0.25">
      <c r="A9" s="25" t="s">
        <v>45</v>
      </c>
      <c r="B9" s="26" t="s">
        <v>34</v>
      </c>
      <c r="C9" s="26" t="s">
        <v>188</v>
      </c>
      <c r="D9" s="26" t="s">
        <v>150</v>
      </c>
      <c r="E9" s="26" t="s">
        <v>151</v>
      </c>
      <c r="F9" s="30" t="s">
        <v>222</v>
      </c>
      <c r="G9" s="27" t="s">
        <v>263</v>
      </c>
      <c r="H9" s="31">
        <v>5000000</v>
      </c>
      <c r="I9" s="25" t="s">
        <v>38</v>
      </c>
      <c r="J9" s="26" t="s">
        <v>39</v>
      </c>
      <c r="K9" s="25" t="s">
        <v>51</v>
      </c>
      <c r="L9" s="26" t="s">
        <v>36</v>
      </c>
      <c r="M9" s="32"/>
      <c r="N9"/>
      <c r="O9"/>
    </row>
    <row r="10" spans="1:15" s="13" customFormat="1" ht="123" customHeight="1" x14ac:dyDescent="0.25">
      <c r="A10" s="25" t="s">
        <v>45</v>
      </c>
      <c r="B10" s="26" t="s">
        <v>34</v>
      </c>
      <c r="C10" s="26" t="s">
        <v>152</v>
      </c>
      <c r="D10" s="26" t="s">
        <v>152</v>
      </c>
      <c r="E10" s="26" t="s">
        <v>153</v>
      </c>
      <c r="F10" s="30" t="s">
        <v>222</v>
      </c>
      <c r="G10" s="27" t="s">
        <v>263</v>
      </c>
      <c r="H10" s="31">
        <v>5000000</v>
      </c>
      <c r="I10" s="25" t="s">
        <v>38</v>
      </c>
      <c r="J10" s="26" t="s">
        <v>39</v>
      </c>
      <c r="K10" s="25" t="s">
        <v>51</v>
      </c>
      <c r="L10" s="26" t="s">
        <v>36</v>
      </c>
      <c r="M10" s="32"/>
      <c r="N10"/>
      <c r="O10"/>
    </row>
    <row r="11" spans="1:15" ht="46.5" customHeight="1" x14ac:dyDescent="0.25">
      <c r="A11" s="25" t="s">
        <v>45</v>
      </c>
      <c r="B11" s="25" t="s">
        <v>37</v>
      </c>
      <c r="C11" s="25"/>
      <c r="D11" s="26"/>
      <c r="E11" s="25"/>
      <c r="F11" s="33"/>
      <c r="G11" s="33"/>
      <c r="H11" s="28"/>
      <c r="I11" s="25"/>
      <c r="J11" s="26"/>
      <c r="K11" s="25"/>
      <c r="L11" s="26"/>
      <c r="M11" s="34"/>
    </row>
    <row r="12" spans="1:15" ht="78" customHeight="1" x14ac:dyDescent="0.25">
      <c r="A12" s="25" t="s">
        <v>45</v>
      </c>
      <c r="B12" s="26" t="s">
        <v>40</v>
      </c>
      <c r="C12" s="25" t="s">
        <v>215</v>
      </c>
      <c r="D12" s="25" t="s">
        <v>215</v>
      </c>
      <c r="E12" s="26" t="s">
        <v>216</v>
      </c>
      <c r="F12" s="33">
        <v>45595</v>
      </c>
      <c r="G12" s="33">
        <v>45657</v>
      </c>
      <c r="H12" s="28">
        <v>4378169.88</v>
      </c>
      <c r="I12" s="25" t="s">
        <v>217</v>
      </c>
      <c r="J12" s="26" t="s">
        <v>39</v>
      </c>
      <c r="K12" s="25" t="s">
        <v>43</v>
      </c>
      <c r="L12" s="26" t="s">
        <v>36</v>
      </c>
      <c r="M12" s="35"/>
    </row>
    <row r="13" spans="1:15" s="12" customFormat="1" ht="58.5" customHeight="1" x14ac:dyDescent="0.25">
      <c r="A13" s="25" t="s">
        <v>45</v>
      </c>
      <c r="B13" s="26" t="s">
        <v>41</v>
      </c>
      <c r="C13" s="26" t="s">
        <v>267</v>
      </c>
      <c r="D13" s="26" t="s">
        <v>268</v>
      </c>
      <c r="E13" s="26" t="s">
        <v>269</v>
      </c>
      <c r="F13" s="30" t="s">
        <v>283</v>
      </c>
      <c r="G13" s="27" t="s">
        <v>284</v>
      </c>
      <c r="H13" s="31">
        <v>25000000</v>
      </c>
      <c r="I13" s="25" t="s">
        <v>38</v>
      </c>
      <c r="J13" s="26" t="s">
        <v>39</v>
      </c>
      <c r="K13" s="29" t="s">
        <v>51</v>
      </c>
      <c r="L13" s="26" t="s">
        <v>270</v>
      </c>
      <c r="M13" s="32" t="s">
        <v>351</v>
      </c>
      <c r="N13"/>
    </row>
    <row r="14" spans="1:15" s="12" customFormat="1" ht="58.5" customHeight="1" x14ac:dyDescent="0.25">
      <c r="A14" s="25" t="s">
        <v>45</v>
      </c>
      <c r="B14" s="26" t="s">
        <v>41</v>
      </c>
      <c r="C14" s="39" t="s">
        <v>388</v>
      </c>
      <c r="D14" s="26" t="s">
        <v>388</v>
      </c>
      <c r="E14" s="26" t="s">
        <v>389</v>
      </c>
      <c r="F14" s="30" t="s">
        <v>254</v>
      </c>
      <c r="G14" s="27" t="s">
        <v>255</v>
      </c>
      <c r="H14" s="31">
        <v>20000000</v>
      </c>
      <c r="I14" s="25" t="s">
        <v>38</v>
      </c>
      <c r="J14" s="26" t="s">
        <v>39</v>
      </c>
      <c r="K14" s="29" t="s">
        <v>51</v>
      </c>
      <c r="L14" s="26" t="s">
        <v>270</v>
      </c>
      <c r="M14" s="36"/>
      <c r="N14"/>
    </row>
    <row r="15" spans="1:15" ht="63.75" customHeight="1" x14ac:dyDescent="0.25">
      <c r="A15" s="25" t="s">
        <v>45</v>
      </c>
      <c r="B15" s="25" t="s">
        <v>42</v>
      </c>
      <c r="C15" s="25"/>
      <c r="D15" s="26"/>
      <c r="E15" s="25"/>
      <c r="F15" s="33"/>
      <c r="G15" s="33"/>
      <c r="H15" s="28"/>
      <c r="I15" s="25"/>
      <c r="J15" s="26"/>
      <c r="K15" s="25"/>
      <c r="L15" s="26"/>
      <c r="M15" s="34"/>
    </row>
    <row r="16" spans="1:15" ht="126" customHeight="1" x14ac:dyDescent="0.25">
      <c r="A16" s="25" t="s">
        <v>44</v>
      </c>
      <c r="B16" s="29" t="s">
        <v>46</v>
      </c>
      <c r="C16" s="32" t="s">
        <v>285</v>
      </c>
      <c r="D16" s="32" t="s">
        <v>244</v>
      </c>
      <c r="E16" s="32" t="s">
        <v>208</v>
      </c>
      <c r="F16" s="58" t="s">
        <v>349</v>
      </c>
      <c r="G16" s="58" t="s">
        <v>350</v>
      </c>
      <c r="H16" s="37">
        <v>40000000</v>
      </c>
      <c r="I16" s="29" t="s">
        <v>38</v>
      </c>
      <c r="J16" s="32" t="s">
        <v>39</v>
      </c>
      <c r="K16" s="29" t="s">
        <v>51</v>
      </c>
      <c r="L16" s="32" t="s">
        <v>172</v>
      </c>
      <c r="M16" s="32" t="s">
        <v>351</v>
      </c>
    </row>
    <row r="17" spans="1:17" s="13" customFormat="1" ht="135.75" customHeight="1" x14ac:dyDescent="0.25">
      <c r="A17" s="25" t="s">
        <v>44</v>
      </c>
      <c r="B17" s="26" t="s">
        <v>46</v>
      </c>
      <c r="C17" s="39" t="s">
        <v>352</v>
      </c>
      <c r="D17" s="26" t="s">
        <v>353</v>
      </c>
      <c r="E17" s="32" t="s">
        <v>354</v>
      </c>
      <c r="F17" s="40" t="s">
        <v>300</v>
      </c>
      <c r="G17" s="40" t="s">
        <v>371</v>
      </c>
      <c r="H17" s="28">
        <v>30000000</v>
      </c>
      <c r="I17" s="25" t="s">
        <v>38</v>
      </c>
      <c r="J17" s="26" t="s">
        <v>39</v>
      </c>
      <c r="K17" s="25" t="s">
        <v>51</v>
      </c>
      <c r="L17" s="26" t="s">
        <v>172</v>
      </c>
      <c r="M17" s="35"/>
    </row>
    <row r="18" spans="1:17" ht="68.25" customHeight="1" x14ac:dyDescent="0.25">
      <c r="A18" s="25" t="s">
        <v>44</v>
      </c>
      <c r="B18" s="26" t="s">
        <v>47</v>
      </c>
      <c r="C18" s="26"/>
      <c r="D18" s="26"/>
      <c r="E18" s="25"/>
      <c r="F18" s="33"/>
      <c r="G18" s="33"/>
      <c r="H18" s="28"/>
      <c r="I18" s="25"/>
      <c r="J18" s="26"/>
      <c r="K18" s="25"/>
      <c r="L18" s="26"/>
      <c r="M18" s="34"/>
    </row>
    <row r="19" spans="1:17" ht="135.75" customHeight="1" x14ac:dyDescent="0.25">
      <c r="A19" s="25" t="s">
        <v>44</v>
      </c>
      <c r="B19" s="26" t="s">
        <v>48</v>
      </c>
      <c r="C19" s="26" t="s">
        <v>204</v>
      </c>
      <c r="D19" s="26" t="s">
        <v>203</v>
      </c>
      <c r="E19" s="32" t="s">
        <v>208</v>
      </c>
      <c r="F19" s="38" t="s">
        <v>366</v>
      </c>
      <c r="G19" s="38" t="s">
        <v>288</v>
      </c>
      <c r="H19" s="59">
        <v>72989388.260000005</v>
      </c>
      <c r="I19" s="25" t="s">
        <v>38</v>
      </c>
      <c r="J19" s="26" t="s">
        <v>39</v>
      </c>
      <c r="K19" s="25" t="s">
        <v>51</v>
      </c>
      <c r="L19" s="26" t="s">
        <v>172</v>
      </c>
      <c r="M19" s="35" t="s">
        <v>393</v>
      </c>
    </row>
    <row r="20" spans="1:17" s="13" customFormat="1" ht="165" customHeight="1" x14ac:dyDescent="0.25">
      <c r="A20" s="29" t="s">
        <v>44</v>
      </c>
      <c r="B20" s="29" t="s">
        <v>49</v>
      </c>
      <c r="C20" s="39" t="s">
        <v>394</v>
      </c>
      <c r="D20" s="26" t="s">
        <v>395</v>
      </c>
      <c r="E20" s="26" t="s">
        <v>286</v>
      </c>
      <c r="F20" s="27" t="s">
        <v>290</v>
      </c>
      <c r="G20" s="40" t="s">
        <v>299</v>
      </c>
      <c r="H20" s="60">
        <v>17800000</v>
      </c>
      <c r="I20" s="29" t="s">
        <v>38</v>
      </c>
      <c r="J20" s="32" t="s">
        <v>39</v>
      </c>
      <c r="K20" s="25" t="s">
        <v>43</v>
      </c>
      <c r="L20" s="26" t="s">
        <v>50</v>
      </c>
      <c r="M20" s="26"/>
    </row>
    <row r="21" spans="1:17" ht="45.75" customHeight="1" x14ac:dyDescent="0.25">
      <c r="A21" s="25" t="s">
        <v>44</v>
      </c>
      <c r="B21" s="25" t="s">
        <v>52</v>
      </c>
      <c r="C21" s="25"/>
      <c r="D21" s="26"/>
      <c r="E21" s="25"/>
      <c r="F21" s="27"/>
      <c r="G21" s="33"/>
      <c r="H21" s="28"/>
      <c r="I21" s="25"/>
      <c r="J21" s="26"/>
      <c r="K21" s="25"/>
      <c r="L21" s="26"/>
      <c r="M21" s="34"/>
    </row>
    <row r="22" spans="1:17" ht="78.75" customHeight="1" x14ac:dyDescent="0.25">
      <c r="A22" s="25" t="s">
        <v>44</v>
      </c>
      <c r="B22" s="26" t="s">
        <v>53</v>
      </c>
      <c r="C22" s="26" t="s">
        <v>252</v>
      </c>
      <c r="D22" s="26" t="s">
        <v>253</v>
      </c>
      <c r="E22" s="32" t="s">
        <v>127</v>
      </c>
      <c r="F22" s="27" t="s">
        <v>254</v>
      </c>
      <c r="G22" s="40" t="s">
        <v>294</v>
      </c>
      <c r="H22" s="28">
        <f>8651677*4.31+2867273.55*4.31</f>
        <v>49646676.870499998</v>
      </c>
      <c r="I22" s="29" t="s">
        <v>38</v>
      </c>
      <c r="J22" s="32" t="s">
        <v>39</v>
      </c>
      <c r="K22" s="29" t="s">
        <v>51</v>
      </c>
      <c r="L22" s="26" t="s">
        <v>50</v>
      </c>
      <c r="M22" s="35" t="s">
        <v>396</v>
      </c>
    </row>
    <row r="23" spans="1:17" ht="109.5" customHeight="1" x14ac:dyDescent="0.25">
      <c r="A23" s="25" t="s">
        <v>44</v>
      </c>
      <c r="B23" s="26" t="s">
        <v>53</v>
      </c>
      <c r="C23" s="26" t="s">
        <v>306</v>
      </c>
      <c r="D23" s="26" t="s">
        <v>253</v>
      </c>
      <c r="E23" s="32" t="s">
        <v>307</v>
      </c>
      <c r="F23" s="27" t="s">
        <v>299</v>
      </c>
      <c r="G23" s="40" t="s">
        <v>300</v>
      </c>
      <c r="H23" s="28">
        <v>48030752.060000002</v>
      </c>
      <c r="I23" s="29" t="s">
        <v>38</v>
      </c>
      <c r="J23" s="32" t="s">
        <v>39</v>
      </c>
      <c r="K23" s="25" t="s">
        <v>43</v>
      </c>
      <c r="L23" s="26" t="s">
        <v>50</v>
      </c>
      <c r="M23" s="26" t="s">
        <v>308</v>
      </c>
      <c r="O23" s="20"/>
      <c r="P23" s="20"/>
      <c r="Q23" s="20"/>
    </row>
    <row r="24" spans="1:17" ht="78.75" customHeight="1" x14ac:dyDescent="0.25">
      <c r="A24" s="25" t="s">
        <v>44</v>
      </c>
      <c r="B24" s="26" t="s">
        <v>53</v>
      </c>
      <c r="C24" s="26" t="s">
        <v>261</v>
      </c>
      <c r="D24" s="26" t="s">
        <v>253</v>
      </c>
      <c r="E24" s="32" t="s">
        <v>273</v>
      </c>
      <c r="F24" s="27" t="s">
        <v>223</v>
      </c>
      <c r="G24" s="40" t="s">
        <v>367</v>
      </c>
      <c r="H24" s="28">
        <f>7338726.45*4.31</f>
        <v>31629910.999499999</v>
      </c>
      <c r="I24" s="29" t="s">
        <v>38</v>
      </c>
      <c r="J24" s="32" t="s">
        <v>39</v>
      </c>
      <c r="K24" s="25" t="s">
        <v>43</v>
      </c>
      <c r="L24" s="26" t="s">
        <v>50</v>
      </c>
      <c r="M24" s="26" t="s">
        <v>164</v>
      </c>
    </row>
    <row r="25" spans="1:17" ht="67.5" customHeight="1" x14ac:dyDescent="0.25">
      <c r="A25" s="25" t="s">
        <v>44</v>
      </c>
      <c r="B25" s="29" t="s">
        <v>54</v>
      </c>
      <c r="C25" s="26" t="s">
        <v>355</v>
      </c>
      <c r="D25" s="25" t="s">
        <v>355</v>
      </c>
      <c r="E25" s="25" t="s">
        <v>356</v>
      </c>
      <c r="F25" s="27" t="s">
        <v>294</v>
      </c>
      <c r="G25" s="40" t="s">
        <v>290</v>
      </c>
      <c r="H25" s="28">
        <v>50000000</v>
      </c>
      <c r="I25" s="25" t="s">
        <v>38</v>
      </c>
      <c r="J25" s="26" t="s">
        <v>39</v>
      </c>
      <c r="K25" s="25" t="s">
        <v>43</v>
      </c>
      <c r="L25" s="26" t="s">
        <v>357</v>
      </c>
      <c r="M25" s="34"/>
    </row>
    <row r="26" spans="1:17" s="13" customFormat="1" ht="89.25" customHeight="1" x14ac:dyDescent="0.25">
      <c r="A26" s="25" t="s">
        <v>44</v>
      </c>
      <c r="B26" s="26" t="s">
        <v>56</v>
      </c>
      <c r="C26" s="26" t="s">
        <v>181</v>
      </c>
      <c r="D26" s="26" t="s">
        <v>161</v>
      </c>
      <c r="E26" s="32" t="s">
        <v>209</v>
      </c>
      <c r="F26" s="27" t="s">
        <v>256</v>
      </c>
      <c r="G26" s="27" t="s">
        <v>366</v>
      </c>
      <c r="H26" s="28">
        <v>40439032.109999999</v>
      </c>
      <c r="I26" s="29" t="s">
        <v>38</v>
      </c>
      <c r="J26" s="32" t="s">
        <v>39</v>
      </c>
      <c r="K26" s="29" t="s">
        <v>51</v>
      </c>
      <c r="L26" s="26" t="s">
        <v>55</v>
      </c>
      <c r="M26" s="35" t="s">
        <v>214</v>
      </c>
    </row>
    <row r="27" spans="1:17" s="13" customFormat="1" ht="89.25" customHeight="1" x14ac:dyDescent="0.25">
      <c r="A27" s="25" t="s">
        <v>44</v>
      </c>
      <c r="B27" s="26" t="s">
        <v>56</v>
      </c>
      <c r="C27" s="26" t="s">
        <v>309</v>
      </c>
      <c r="D27" s="26" t="s">
        <v>310</v>
      </c>
      <c r="E27" s="26" t="s">
        <v>311</v>
      </c>
      <c r="F27" s="27" t="s">
        <v>299</v>
      </c>
      <c r="G27" s="27" t="s">
        <v>300</v>
      </c>
      <c r="H27" s="28">
        <v>76751561.969999999</v>
      </c>
      <c r="I27" s="29" t="s">
        <v>38</v>
      </c>
      <c r="J27" s="32" t="s">
        <v>39</v>
      </c>
      <c r="K27" s="25" t="s">
        <v>43</v>
      </c>
      <c r="L27" s="26" t="s">
        <v>55</v>
      </c>
      <c r="M27" s="26" t="s">
        <v>312</v>
      </c>
      <c r="O27" s="21"/>
      <c r="P27" s="21"/>
      <c r="Q27" s="21"/>
    </row>
    <row r="28" spans="1:17" ht="75" x14ac:dyDescent="0.25">
      <c r="A28" s="25" t="s">
        <v>44</v>
      </c>
      <c r="B28" s="26" t="s">
        <v>56</v>
      </c>
      <c r="C28" s="26" t="s">
        <v>182</v>
      </c>
      <c r="D28" s="26" t="s">
        <v>162</v>
      </c>
      <c r="E28" s="26" t="s">
        <v>149</v>
      </c>
      <c r="F28" s="27" t="s">
        <v>170</v>
      </c>
      <c r="G28" s="27" t="s">
        <v>278</v>
      </c>
      <c r="H28" s="28">
        <f>6125699*4.31</f>
        <v>26401762.689999998</v>
      </c>
      <c r="I28" s="29" t="s">
        <v>38</v>
      </c>
      <c r="J28" s="32" t="s">
        <v>39</v>
      </c>
      <c r="K28" s="25" t="s">
        <v>43</v>
      </c>
      <c r="L28" s="26" t="s">
        <v>55</v>
      </c>
      <c r="M28" s="35" t="s">
        <v>213</v>
      </c>
    </row>
    <row r="29" spans="1:17" s="12" customFormat="1" ht="67.5" customHeight="1" x14ac:dyDescent="0.25">
      <c r="A29" s="25" t="s">
        <v>44</v>
      </c>
      <c r="B29" s="25" t="s">
        <v>57</v>
      </c>
      <c r="C29" s="26" t="s">
        <v>246</v>
      </c>
      <c r="D29" s="26" t="s">
        <v>137</v>
      </c>
      <c r="E29" s="26" t="s">
        <v>138</v>
      </c>
      <c r="F29" s="40" t="s">
        <v>223</v>
      </c>
      <c r="G29" s="40" t="s">
        <v>288</v>
      </c>
      <c r="H29" s="28">
        <v>25000000</v>
      </c>
      <c r="I29" s="25" t="s">
        <v>38</v>
      </c>
      <c r="J29" s="26" t="s">
        <v>39</v>
      </c>
      <c r="K29" s="25" t="s">
        <v>51</v>
      </c>
      <c r="L29" s="26" t="s">
        <v>58</v>
      </c>
      <c r="M29" s="34"/>
      <c r="N29"/>
    </row>
    <row r="30" spans="1:17" s="12" customFormat="1" ht="85.5" customHeight="1" x14ac:dyDescent="0.25">
      <c r="A30" s="25" t="s">
        <v>44</v>
      </c>
      <c r="B30" s="25" t="s">
        <v>57</v>
      </c>
      <c r="C30" s="39" t="s">
        <v>247</v>
      </c>
      <c r="D30" s="26" t="s">
        <v>248</v>
      </c>
      <c r="E30" s="26" t="s">
        <v>138</v>
      </c>
      <c r="F30" s="40" t="s">
        <v>287</v>
      </c>
      <c r="G30" s="40" t="s">
        <v>288</v>
      </c>
      <c r="H30" s="28">
        <v>20000000</v>
      </c>
      <c r="I30" s="25" t="s">
        <v>38</v>
      </c>
      <c r="J30" s="26" t="s">
        <v>39</v>
      </c>
      <c r="K30" s="25" t="s">
        <v>51</v>
      </c>
      <c r="L30" s="26" t="s">
        <v>58</v>
      </c>
      <c r="M30" s="34"/>
      <c r="N30"/>
    </row>
    <row r="31" spans="1:17" ht="67.5" customHeight="1" x14ac:dyDescent="0.25">
      <c r="A31" s="25" t="s">
        <v>44</v>
      </c>
      <c r="B31" s="26" t="s">
        <v>59</v>
      </c>
      <c r="C31" s="25" t="s">
        <v>358</v>
      </c>
      <c r="D31" s="26" t="s">
        <v>249</v>
      </c>
      <c r="E31" s="32" t="s">
        <v>250</v>
      </c>
      <c r="F31" s="40" t="s">
        <v>225</v>
      </c>
      <c r="G31" s="40" t="s">
        <v>346</v>
      </c>
      <c r="H31" s="28">
        <v>20000000</v>
      </c>
      <c r="I31" s="25" t="s">
        <v>38</v>
      </c>
      <c r="J31" s="26" t="s">
        <v>39</v>
      </c>
      <c r="K31" s="25" t="s">
        <v>51</v>
      </c>
      <c r="L31" s="26" t="s">
        <v>251</v>
      </c>
      <c r="M31" s="34"/>
    </row>
    <row r="32" spans="1:17" s="19" customFormat="1" ht="122.25" customHeight="1" x14ac:dyDescent="0.25">
      <c r="A32" s="25" t="s">
        <v>44</v>
      </c>
      <c r="B32" s="26" t="s">
        <v>59</v>
      </c>
      <c r="C32" s="39" t="s">
        <v>359</v>
      </c>
      <c r="D32" s="26" t="s">
        <v>289</v>
      </c>
      <c r="E32" s="26" t="s">
        <v>250</v>
      </c>
      <c r="F32" s="40" t="s">
        <v>255</v>
      </c>
      <c r="G32" s="40" t="s">
        <v>290</v>
      </c>
      <c r="H32" s="28">
        <v>15000000</v>
      </c>
      <c r="I32" s="25" t="s">
        <v>38</v>
      </c>
      <c r="J32" s="26" t="s">
        <v>39</v>
      </c>
      <c r="K32" s="25" t="s">
        <v>51</v>
      </c>
      <c r="L32" s="26" t="s">
        <v>251</v>
      </c>
      <c r="M32" s="34"/>
    </row>
    <row r="33" spans="1:17" s="19" customFormat="1" ht="142.5" customHeight="1" x14ac:dyDescent="0.25">
      <c r="A33" s="25" t="s">
        <v>44</v>
      </c>
      <c r="B33" s="26" t="s">
        <v>59</v>
      </c>
      <c r="C33" s="39" t="s">
        <v>291</v>
      </c>
      <c r="D33" s="26" t="s">
        <v>292</v>
      </c>
      <c r="E33" s="26" t="s">
        <v>293</v>
      </c>
      <c r="F33" s="40" t="s">
        <v>170</v>
      </c>
      <c r="G33" s="40" t="s">
        <v>254</v>
      </c>
      <c r="H33" s="28">
        <v>10000000</v>
      </c>
      <c r="I33" s="25" t="s">
        <v>38</v>
      </c>
      <c r="J33" s="26" t="s">
        <v>39</v>
      </c>
      <c r="K33" s="25" t="s">
        <v>51</v>
      </c>
      <c r="L33" s="26" t="s">
        <v>251</v>
      </c>
      <c r="M33" s="26" t="s">
        <v>295</v>
      </c>
      <c r="O33" s="18"/>
    </row>
    <row r="34" spans="1:17" s="19" customFormat="1" ht="67.5" customHeight="1" x14ac:dyDescent="0.25">
      <c r="A34" s="25" t="s">
        <v>44</v>
      </c>
      <c r="B34" s="26" t="s">
        <v>59</v>
      </c>
      <c r="C34" s="39" t="s">
        <v>296</v>
      </c>
      <c r="D34" s="26" t="s">
        <v>297</v>
      </c>
      <c r="E34" s="26" t="s">
        <v>298</v>
      </c>
      <c r="F34" s="40" t="s">
        <v>299</v>
      </c>
      <c r="G34" s="40" t="s">
        <v>300</v>
      </c>
      <c r="H34" s="28">
        <v>10000000</v>
      </c>
      <c r="I34" s="25" t="s">
        <v>38</v>
      </c>
      <c r="J34" s="26" t="s">
        <v>39</v>
      </c>
      <c r="K34" s="25" t="s">
        <v>51</v>
      </c>
      <c r="L34" s="26" t="s">
        <v>251</v>
      </c>
      <c r="M34" s="34"/>
    </row>
    <row r="35" spans="1:17" s="22" customFormat="1" ht="138.75" customHeight="1" x14ac:dyDescent="0.25">
      <c r="A35" s="26" t="s">
        <v>44</v>
      </c>
      <c r="B35" s="25" t="s">
        <v>59</v>
      </c>
      <c r="C35" s="39" t="s">
        <v>301</v>
      </c>
      <c r="D35" s="26" t="s">
        <v>302</v>
      </c>
      <c r="E35" s="26" t="s">
        <v>337</v>
      </c>
      <c r="F35" s="41" t="s">
        <v>299</v>
      </c>
      <c r="G35" s="27" t="s">
        <v>300</v>
      </c>
      <c r="H35" s="28">
        <v>17240000</v>
      </c>
      <c r="I35" s="25" t="s">
        <v>38</v>
      </c>
      <c r="J35" s="26" t="s">
        <v>39</v>
      </c>
      <c r="K35" s="25" t="s">
        <v>43</v>
      </c>
      <c r="L35" s="26" t="s">
        <v>251</v>
      </c>
      <c r="M35" s="34"/>
    </row>
    <row r="36" spans="1:17" ht="138.75" customHeight="1" x14ac:dyDescent="0.25">
      <c r="A36" s="25" t="s">
        <v>44</v>
      </c>
      <c r="B36" s="25" t="s">
        <v>60</v>
      </c>
      <c r="C36" s="26" t="s">
        <v>303</v>
      </c>
      <c r="D36" s="26" t="s">
        <v>132</v>
      </c>
      <c r="E36" s="25" t="s">
        <v>38</v>
      </c>
      <c r="F36" s="41" t="s">
        <v>360</v>
      </c>
      <c r="G36" s="27" t="s">
        <v>341</v>
      </c>
      <c r="H36" s="28">
        <v>44776111.590000004</v>
      </c>
      <c r="I36" s="25" t="s">
        <v>38</v>
      </c>
      <c r="J36" s="26" t="s">
        <v>39</v>
      </c>
      <c r="K36" s="25" t="s">
        <v>43</v>
      </c>
      <c r="L36" s="26" t="s">
        <v>61</v>
      </c>
      <c r="M36" s="34"/>
    </row>
    <row r="37" spans="1:17" s="22" customFormat="1" ht="138.75" customHeight="1" x14ac:dyDescent="0.25">
      <c r="A37" s="25" t="s">
        <v>44</v>
      </c>
      <c r="B37" s="25" t="s">
        <v>60</v>
      </c>
      <c r="C37" s="39" t="s">
        <v>304</v>
      </c>
      <c r="D37" s="26" t="s">
        <v>305</v>
      </c>
      <c r="E37" s="25" t="s">
        <v>286</v>
      </c>
      <c r="F37" s="41" t="s">
        <v>294</v>
      </c>
      <c r="G37" s="27" t="s">
        <v>290</v>
      </c>
      <c r="H37" s="28">
        <v>5000000</v>
      </c>
      <c r="I37" s="36" t="s">
        <v>38</v>
      </c>
      <c r="J37" s="26" t="s">
        <v>39</v>
      </c>
      <c r="K37" s="25" t="s">
        <v>43</v>
      </c>
      <c r="L37" s="26" t="s">
        <v>61</v>
      </c>
      <c r="M37" s="34"/>
    </row>
    <row r="38" spans="1:17" s="13" customFormat="1" ht="138.75" customHeight="1" x14ac:dyDescent="0.25">
      <c r="A38" s="26" t="s">
        <v>44</v>
      </c>
      <c r="B38" s="25" t="s">
        <v>60</v>
      </c>
      <c r="C38" s="39" t="s">
        <v>392</v>
      </c>
      <c r="D38" s="26" t="s">
        <v>397</v>
      </c>
      <c r="E38" s="26" t="s">
        <v>260</v>
      </c>
      <c r="F38" s="41" t="s">
        <v>391</v>
      </c>
      <c r="G38" s="27" t="s">
        <v>170</v>
      </c>
      <c r="H38" s="28">
        <v>25860000</v>
      </c>
      <c r="I38" s="25" t="s">
        <v>38</v>
      </c>
      <c r="J38" s="26" t="s">
        <v>39</v>
      </c>
      <c r="K38" s="25" t="s">
        <v>43</v>
      </c>
      <c r="L38" s="26" t="s">
        <v>61</v>
      </c>
      <c r="M38" s="34"/>
    </row>
    <row r="39" spans="1:17" s="13" customFormat="1" ht="57.75" customHeight="1" x14ac:dyDescent="0.25">
      <c r="A39" s="25" t="s">
        <v>44</v>
      </c>
      <c r="B39" s="26" t="s">
        <v>62</v>
      </c>
      <c r="C39" s="26" t="s">
        <v>368</v>
      </c>
      <c r="D39" s="26" t="s">
        <v>369</v>
      </c>
      <c r="E39" s="26" t="s">
        <v>370</v>
      </c>
      <c r="F39" s="40" t="s">
        <v>300</v>
      </c>
      <c r="G39" s="40" t="s">
        <v>371</v>
      </c>
      <c r="H39" s="28">
        <v>11375926.050000001</v>
      </c>
      <c r="I39" s="29" t="s">
        <v>38</v>
      </c>
      <c r="J39" s="32" t="s">
        <v>39</v>
      </c>
      <c r="K39" s="29" t="s">
        <v>51</v>
      </c>
      <c r="L39" s="26" t="s">
        <v>372</v>
      </c>
      <c r="M39" s="35" t="s">
        <v>373</v>
      </c>
    </row>
    <row r="40" spans="1:17" s="13" customFormat="1" ht="84.75" customHeight="1" x14ac:dyDescent="0.25">
      <c r="A40" s="25" t="s">
        <v>105</v>
      </c>
      <c r="B40" s="25" t="s">
        <v>154</v>
      </c>
      <c r="C40" s="26" t="s">
        <v>197</v>
      </c>
      <c r="D40" s="26" t="s">
        <v>155</v>
      </c>
      <c r="E40" s="32" t="s">
        <v>156</v>
      </c>
      <c r="F40" s="63" t="s">
        <v>330</v>
      </c>
      <c r="G40" s="63" t="s">
        <v>399</v>
      </c>
      <c r="H40" s="28">
        <v>50000000</v>
      </c>
      <c r="I40" s="25" t="s">
        <v>38</v>
      </c>
      <c r="J40" s="26" t="s">
        <v>39</v>
      </c>
      <c r="K40" s="25" t="s">
        <v>51</v>
      </c>
      <c r="L40" s="26" t="s">
        <v>63</v>
      </c>
      <c r="M40" s="34"/>
      <c r="N40"/>
    </row>
    <row r="41" spans="1:17" s="13" customFormat="1" ht="117.75" customHeight="1" x14ac:dyDescent="0.25">
      <c r="A41" s="26" t="s">
        <v>64</v>
      </c>
      <c r="B41" s="25" t="s">
        <v>65</v>
      </c>
      <c r="C41" s="25" t="s">
        <v>221</v>
      </c>
      <c r="D41" s="25" t="s">
        <v>173</v>
      </c>
      <c r="E41" s="32" t="s">
        <v>329</v>
      </c>
      <c r="F41" s="40" t="s">
        <v>382</v>
      </c>
      <c r="G41" s="40" t="s">
        <v>383</v>
      </c>
      <c r="H41" s="28">
        <v>15000000</v>
      </c>
      <c r="I41" s="25" t="s">
        <v>38</v>
      </c>
      <c r="J41" s="26" t="s">
        <v>39</v>
      </c>
      <c r="K41" s="25" t="s">
        <v>51</v>
      </c>
      <c r="L41" s="26" t="s">
        <v>106</v>
      </c>
      <c r="M41" s="26" t="s">
        <v>174</v>
      </c>
    </row>
    <row r="42" spans="1:17" ht="129.75" customHeight="1" x14ac:dyDescent="0.25">
      <c r="A42" s="26" t="s">
        <v>64</v>
      </c>
      <c r="B42" s="25" t="s">
        <v>65</v>
      </c>
      <c r="C42" s="26" t="s">
        <v>326</v>
      </c>
      <c r="D42" s="26" t="s">
        <v>327</v>
      </c>
      <c r="E42" s="32" t="s">
        <v>328</v>
      </c>
      <c r="F42" s="40" t="s">
        <v>278</v>
      </c>
      <c r="G42" s="40" t="s">
        <v>255</v>
      </c>
      <c r="H42" s="28">
        <v>15000000</v>
      </c>
      <c r="I42" s="25" t="s">
        <v>38</v>
      </c>
      <c r="J42" s="26" t="s">
        <v>39</v>
      </c>
      <c r="K42" s="25" t="s">
        <v>51</v>
      </c>
      <c r="L42" s="26" t="s">
        <v>106</v>
      </c>
      <c r="M42" s="26" t="s">
        <v>174</v>
      </c>
    </row>
    <row r="43" spans="1:17" ht="99.75" customHeight="1" x14ac:dyDescent="0.25">
      <c r="A43" s="26" t="s">
        <v>64</v>
      </c>
      <c r="B43" s="26" t="s">
        <v>66</v>
      </c>
      <c r="C43" s="26" t="s">
        <v>183</v>
      </c>
      <c r="D43" s="25" t="s">
        <v>163</v>
      </c>
      <c r="E43" s="25" t="s">
        <v>149</v>
      </c>
      <c r="F43" s="27" t="s">
        <v>170</v>
      </c>
      <c r="G43" s="27" t="s">
        <v>278</v>
      </c>
      <c r="H43" s="28">
        <v>6975501.8200000003</v>
      </c>
      <c r="I43" s="25" t="s">
        <v>38</v>
      </c>
      <c r="J43" s="26" t="s">
        <v>39</v>
      </c>
      <c r="K43" s="25" t="s">
        <v>43</v>
      </c>
      <c r="L43" s="26" t="s">
        <v>106</v>
      </c>
      <c r="M43" s="35" t="s">
        <v>164</v>
      </c>
    </row>
    <row r="44" spans="1:17" ht="124.5" customHeight="1" x14ac:dyDescent="0.25">
      <c r="A44" s="26" t="s">
        <v>64</v>
      </c>
      <c r="B44" s="26" t="s">
        <v>66</v>
      </c>
      <c r="C44" s="26" t="s">
        <v>184</v>
      </c>
      <c r="D44" s="26" t="s">
        <v>165</v>
      </c>
      <c r="E44" s="25" t="s">
        <v>149</v>
      </c>
      <c r="F44" s="27" t="s">
        <v>170</v>
      </c>
      <c r="G44" s="27" t="s">
        <v>278</v>
      </c>
      <c r="H44" s="28">
        <f>1237078.1*4.31</f>
        <v>5331806.6109999996</v>
      </c>
      <c r="I44" s="25" t="s">
        <v>38</v>
      </c>
      <c r="J44" s="26" t="s">
        <v>39</v>
      </c>
      <c r="K44" s="25" t="s">
        <v>43</v>
      </c>
      <c r="L44" s="26" t="s">
        <v>106</v>
      </c>
      <c r="M44" s="35" t="s">
        <v>164</v>
      </c>
    </row>
    <row r="45" spans="1:17" ht="87.75" customHeight="1" x14ac:dyDescent="0.25">
      <c r="A45" s="26" t="s">
        <v>64</v>
      </c>
      <c r="B45" s="26" t="s">
        <v>66</v>
      </c>
      <c r="C45" s="26" t="s">
        <v>313</v>
      </c>
      <c r="D45" s="25" t="s">
        <v>173</v>
      </c>
      <c r="E45" s="26" t="s">
        <v>314</v>
      </c>
      <c r="F45" s="27" t="s">
        <v>290</v>
      </c>
      <c r="G45" s="27" t="s">
        <v>299</v>
      </c>
      <c r="H45" s="28">
        <f>7136779*4.31</f>
        <v>30759517.489999998</v>
      </c>
      <c r="I45" s="25" t="s">
        <v>38</v>
      </c>
      <c r="J45" s="26" t="s">
        <v>39</v>
      </c>
      <c r="K45" s="25" t="s">
        <v>43</v>
      </c>
      <c r="L45" s="26" t="s">
        <v>106</v>
      </c>
      <c r="M45" s="35"/>
      <c r="O45" s="23"/>
      <c r="Q45" s="20"/>
    </row>
    <row r="46" spans="1:17" s="12" customFormat="1" ht="87.75" customHeight="1" x14ac:dyDescent="0.25">
      <c r="A46" s="26" t="s">
        <v>64</v>
      </c>
      <c r="B46" s="25" t="s">
        <v>67</v>
      </c>
      <c r="C46" s="26" t="s">
        <v>198</v>
      </c>
      <c r="D46" s="26" t="s">
        <v>139</v>
      </c>
      <c r="E46" s="26" t="s">
        <v>140</v>
      </c>
      <c r="F46" s="44" t="s">
        <v>262</v>
      </c>
      <c r="G46" s="61" t="s">
        <v>384</v>
      </c>
      <c r="H46" s="28">
        <v>15000000</v>
      </c>
      <c r="I46" s="25" t="s">
        <v>38</v>
      </c>
      <c r="J46" s="26" t="s">
        <v>39</v>
      </c>
      <c r="K46" s="25" t="s">
        <v>51</v>
      </c>
      <c r="L46" s="26" t="s">
        <v>68</v>
      </c>
      <c r="M46" s="26" t="s">
        <v>174</v>
      </c>
      <c r="N46"/>
    </row>
    <row r="47" spans="1:17" ht="161.25" customHeight="1" x14ac:dyDescent="0.25">
      <c r="A47" s="26" t="s">
        <v>64</v>
      </c>
      <c r="B47" s="25" t="s">
        <v>67</v>
      </c>
      <c r="C47" s="39" t="s">
        <v>331</v>
      </c>
      <c r="D47" s="26" t="s">
        <v>332</v>
      </c>
      <c r="E47" s="26" t="s">
        <v>140</v>
      </c>
      <c r="F47" s="27" t="s">
        <v>299</v>
      </c>
      <c r="G47" s="27" t="s">
        <v>300</v>
      </c>
      <c r="H47" s="28">
        <v>8000000</v>
      </c>
      <c r="I47" s="25" t="s">
        <v>38</v>
      </c>
      <c r="J47" s="26" t="s">
        <v>39</v>
      </c>
      <c r="K47" s="25" t="s">
        <v>51</v>
      </c>
      <c r="L47" s="26" t="s">
        <v>68</v>
      </c>
      <c r="M47" s="26" t="s">
        <v>174</v>
      </c>
    </row>
    <row r="48" spans="1:17" ht="84.75" customHeight="1" x14ac:dyDescent="0.25">
      <c r="A48" s="26" t="s">
        <v>64</v>
      </c>
      <c r="B48" s="25" t="s">
        <v>67</v>
      </c>
      <c r="C48" s="39" t="s">
        <v>385</v>
      </c>
      <c r="D48" s="26" t="s">
        <v>168</v>
      </c>
      <c r="E48" s="26" t="s">
        <v>140</v>
      </c>
      <c r="F48" s="27" t="s">
        <v>300</v>
      </c>
      <c r="G48" s="27" t="s">
        <v>371</v>
      </c>
      <c r="H48" s="28">
        <v>6000000</v>
      </c>
      <c r="I48" s="25" t="s">
        <v>38</v>
      </c>
      <c r="J48" s="26" t="s">
        <v>39</v>
      </c>
      <c r="K48" s="25" t="s">
        <v>51</v>
      </c>
      <c r="L48" s="26" t="s">
        <v>68</v>
      </c>
      <c r="M48" s="26"/>
    </row>
    <row r="49" spans="1:15" ht="161.25" customHeight="1" x14ac:dyDescent="0.25">
      <c r="A49" s="26" t="s">
        <v>64</v>
      </c>
      <c r="B49" s="26" t="s">
        <v>69</v>
      </c>
      <c r="C49" s="26" t="s">
        <v>185</v>
      </c>
      <c r="D49" s="26" t="s">
        <v>166</v>
      </c>
      <c r="E49" s="26" t="s">
        <v>167</v>
      </c>
      <c r="F49" s="40" t="s">
        <v>374</v>
      </c>
      <c r="G49" s="40" t="s">
        <v>375</v>
      </c>
      <c r="H49" s="28">
        <v>950861.42</v>
      </c>
      <c r="I49" s="25" t="s">
        <v>38</v>
      </c>
      <c r="J49" s="26" t="s">
        <v>39</v>
      </c>
      <c r="K49" s="25" t="s">
        <v>43</v>
      </c>
      <c r="L49" s="26" t="s">
        <v>107</v>
      </c>
      <c r="M49" s="35" t="s">
        <v>164</v>
      </c>
    </row>
    <row r="50" spans="1:15" ht="161.25" customHeight="1" x14ac:dyDescent="0.25">
      <c r="A50" s="26" t="s">
        <v>64</v>
      </c>
      <c r="B50" s="26" t="s">
        <v>69</v>
      </c>
      <c r="C50" s="26" t="s">
        <v>186</v>
      </c>
      <c r="D50" s="25" t="s">
        <v>168</v>
      </c>
      <c r="E50" s="26" t="s">
        <v>167</v>
      </c>
      <c r="F50" s="27" t="s">
        <v>170</v>
      </c>
      <c r="G50" s="27" t="s">
        <v>278</v>
      </c>
      <c r="H50" s="28">
        <v>5630374.96</v>
      </c>
      <c r="I50" s="25" t="s">
        <v>38</v>
      </c>
      <c r="J50" s="26" t="s">
        <v>39</v>
      </c>
      <c r="K50" s="25" t="s">
        <v>43</v>
      </c>
      <c r="L50" s="26" t="s">
        <v>107</v>
      </c>
      <c r="M50" s="35" t="s">
        <v>169</v>
      </c>
    </row>
    <row r="51" spans="1:15" s="12" customFormat="1" ht="87.75" customHeight="1" x14ac:dyDescent="0.25">
      <c r="A51" s="26" t="s">
        <v>64</v>
      </c>
      <c r="B51" s="26" t="s">
        <v>69</v>
      </c>
      <c r="C51" s="26" t="s">
        <v>257</v>
      </c>
      <c r="D51" s="25" t="s">
        <v>168</v>
      </c>
      <c r="E51" s="26" t="s">
        <v>140</v>
      </c>
      <c r="F51" s="40" t="s">
        <v>376</v>
      </c>
      <c r="G51" s="40" t="s">
        <v>377</v>
      </c>
      <c r="H51" s="28">
        <f>1767256*4.31</f>
        <v>7616873.3599999994</v>
      </c>
      <c r="I51" s="25" t="s">
        <v>38</v>
      </c>
      <c r="J51" s="26" t="s">
        <v>39</v>
      </c>
      <c r="K51" s="25" t="s">
        <v>51</v>
      </c>
      <c r="L51" s="26" t="s">
        <v>107</v>
      </c>
      <c r="M51" s="35" t="s">
        <v>210</v>
      </c>
      <c r="N51"/>
    </row>
    <row r="52" spans="1:15" s="13" customFormat="1" ht="87.75" customHeight="1" x14ac:dyDescent="0.25">
      <c r="A52" s="26" t="s">
        <v>64</v>
      </c>
      <c r="B52" s="26" t="s">
        <v>69</v>
      </c>
      <c r="C52" s="26" t="s">
        <v>378</v>
      </c>
      <c r="D52" s="26" t="s">
        <v>379</v>
      </c>
      <c r="E52" s="26" t="s">
        <v>140</v>
      </c>
      <c r="F52" s="42" t="s">
        <v>299</v>
      </c>
      <c r="G52" s="27" t="s">
        <v>300</v>
      </c>
      <c r="H52" s="28">
        <v>11744612.08</v>
      </c>
      <c r="I52" s="25" t="s">
        <v>38</v>
      </c>
      <c r="J52" s="26" t="s">
        <v>39</v>
      </c>
      <c r="K52" s="25" t="s">
        <v>51</v>
      </c>
      <c r="L52" s="26" t="s">
        <v>107</v>
      </c>
      <c r="M52" s="35" t="s">
        <v>380</v>
      </c>
    </row>
    <row r="53" spans="1:15" s="12" customFormat="1" ht="87.75" customHeight="1" x14ac:dyDescent="0.25">
      <c r="A53" s="26" t="s">
        <v>64</v>
      </c>
      <c r="B53" s="26" t="s">
        <v>69</v>
      </c>
      <c r="C53" s="26" t="s">
        <v>258</v>
      </c>
      <c r="D53" s="25" t="s">
        <v>168</v>
      </c>
      <c r="E53" s="26" t="s">
        <v>205</v>
      </c>
      <c r="F53" s="42" t="s">
        <v>299</v>
      </c>
      <c r="G53" s="27" t="s">
        <v>316</v>
      </c>
      <c r="H53" s="28">
        <f>3664258*4.31</f>
        <v>15792951.979999999</v>
      </c>
      <c r="I53" s="25" t="s">
        <v>38</v>
      </c>
      <c r="J53" s="26" t="s">
        <v>39</v>
      </c>
      <c r="K53" s="25" t="s">
        <v>43</v>
      </c>
      <c r="L53" s="26" t="s">
        <v>107</v>
      </c>
      <c r="M53" s="35"/>
      <c r="N53"/>
    </row>
    <row r="54" spans="1:15" s="12" customFormat="1" ht="118.5" customHeight="1" x14ac:dyDescent="0.25">
      <c r="A54" s="26" t="s">
        <v>64</v>
      </c>
      <c r="B54" s="25" t="s">
        <v>70</v>
      </c>
      <c r="C54" s="26" t="s">
        <v>199</v>
      </c>
      <c r="D54" s="26" t="s">
        <v>146</v>
      </c>
      <c r="E54" s="26" t="s">
        <v>147</v>
      </c>
      <c r="F54" s="44" t="s">
        <v>386</v>
      </c>
      <c r="G54" s="44" t="s">
        <v>367</v>
      </c>
      <c r="H54" s="31">
        <v>44824000</v>
      </c>
      <c r="I54" s="25" t="s">
        <v>38</v>
      </c>
      <c r="J54" s="26" t="s">
        <v>39</v>
      </c>
      <c r="K54" s="25" t="s">
        <v>43</v>
      </c>
      <c r="L54" s="26" t="s">
        <v>71</v>
      </c>
      <c r="M54" s="34"/>
      <c r="N54"/>
    </row>
    <row r="55" spans="1:15" s="12" customFormat="1" ht="168" customHeight="1" x14ac:dyDescent="0.25">
      <c r="A55" s="26" t="s">
        <v>64</v>
      </c>
      <c r="B55" s="25" t="s">
        <v>70</v>
      </c>
      <c r="C55" s="25" t="s">
        <v>200</v>
      </c>
      <c r="D55" s="26" t="s">
        <v>141</v>
      </c>
      <c r="E55" s="26" t="s">
        <v>142</v>
      </c>
      <c r="F55" s="40" t="s">
        <v>245</v>
      </c>
      <c r="G55" s="40" t="s">
        <v>220</v>
      </c>
      <c r="H55" s="28">
        <v>30000000</v>
      </c>
      <c r="I55" s="25" t="s">
        <v>38</v>
      </c>
      <c r="J55" s="26" t="s">
        <v>39</v>
      </c>
      <c r="K55" s="25" t="s">
        <v>51</v>
      </c>
      <c r="L55" s="26" t="s">
        <v>71</v>
      </c>
      <c r="M55" s="34"/>
      <c r="N55"/>
    </row>
    <row r="56" spans="1:15" s="13" customFormat="1" ht="97.5" customHeight="1" x14ac:dyDescent="0.25">
      <c r="A56" s="26" t="s">
        <v>64</v>
      </c>
      <c r="B56" s="43" t="s">
        <v>145</v>
      </c>
      <c r="C56" s="39" t="s">
        <v>120</v>
      </c>
      <c r="D56" s="25" t="s">
        <v>119</v>
      </c>
      <c r="E56" s="25" t="s">
        <v>38</v>
      </c>
      <c r="F56" s="44" t="s">
        <v>259</v>
      </c>
      <c r="G56" s="61" t="s">
        <v>288</v>
      </c>
      <c r="H56" s="28">
        <v>32564446.359999999</v>
      </c>
      <c r="I56" s="25" t="s">
        <v>38</v>
      </c>
      <c r="J56" s="26" t="s">
        <v>39</v>
      </c>
      <c r="K56" s="25" t="s">
        <v>43</v>
      </c>
      <c r="L56" s="26" t="s">
        <v>121</v>
      </c>
      <c r="M56" s="34"/>
      <c r="N56"/>
      <c r="O56"/>
    </row>
    <row r="57" spans="1:15" s="13" customFormat="1" ht="88.5" customHeight="1" x14ac:dyDescent="0.25">
      <c r="A57" s="26" t="s">
        <v>64</v>
      </c>
      <c r="B57" s="43" t="s">
        <v>145</v>
      </c>
      <c r="C57" s="39" t="s">
        <v>201</v>
      </c>
      <c r="D57" s="26" t="s">
        <v>148</v>
      </c>
      <c r="E57" s="25" t="s">
        <v>149</v>
      </c>
      <c r="F57" s="40" t="s">
        <v>256</v>
      </c>
      <c r="G57" s="40" t="s">
        <v>366</v>
      </c>
      <c r="H57" s="28">
        <v>30170000</v>
      </c>
      <c r="I57" s="25" t="s">
        <v>38</v>
      </c>
      <c r="J57" s="26" t="s">
        <v>39</v>
      </c>
      <c r="K57" s="25" t="s">
        <v>43</v>
      </c>
      <c r="L57" s="26" t="s">
        <v>128</v>
      </c>
      <c r="M57" s="34"/>
      <c r="N57"/>
    </row>
    <row r="58" spans="1:15" ht="93.75" customHeight="1" x14ac:dyDescent="0.25">
      <c r="A58" s="26" t="s">
        <v>64</v>
      </c>
      <c r="B58" s="43" t="s">
        <v>145</v>
      </c>
      <c r="C58" s="43" t="s">
        <v>387</v>
      </c>
      <c r="D58" s="39" t="s">
        <v>333</v>
      </c>
      <c r="E58" s="39" t="s">
        <v>129</v>
      </c>
      <c r="F58" s="40" t="s">
        <v>294</v>
      </c>
      <c r="G58" s="45" t="s">
        <v>299</v>
      </c>
      <c r="H58" s="28">
        <v>15000000</v>
      </c>
      <c r="I58" s="25" t="s">
        <v>38</v>
      </c>
      <c r="J58" s="26" t="s">
        <v>39</v>
      </c>
      <c r="K58" s="25" t="s">
        <v>51</v>
      </c>
      <c r="L58" s="26" t="s">
        <v>128</v>
      </c>
      <c r="M58" s="26" t="s">
        <v>174</v>
      </c>
    </row>
    <row r="59" spans="1:15" ht="153.75" customHeight="1" x14ac:dyDescent="0.25">
      <c r="A59" s="26" t="s">
        <v>64</v>
      </c>
      <c r="B59" s="43" t="s">
        <v>145</v>
      </c>
      <c r="C59" s="39" t="s">
        <v>334</v>
      </c>
      <c r="D59" s="26" t="s">
        <v>336</v>
      </c>
      <c r="E59" s="39" t="s">
        <v>238</v>
      </c>
      <c r="F59" s="46" t="s">
        <v>290</v>
      </c>
      <c r="G59" s="46" t="s">
        <v>335</v>
      </c>
      <c r="H59" s="28">
        <v>30170000</v>
      </c>
      <c r="I59" s="25" t="s">
        <v>38</v>
      </c>
      <c r="J59" s="26" t="s">
        <v>39</v>
      </c>
      <c r="K59" s="25" t="s">
        <v>43</v>
      </c>
      <c r="L59" s="26" t="s">
        <v>128</v>
      </c>
      <c r="M59" s="39"/>
    </row>
    <row r="60" spans="1:15" ht="97.5" customHeight="1" x14ac:dyDescent="0.25">
      <c r="A60" s="26" t="s">
        <v>72</v>
      </c>
      <c r="B60" s="25" t="s">
        <v>73</v>
      </c>
      <c r="C60" s="25" t="s">
        <v>317</v>
      </c>
      <c r="D60" s="26" t="s">
        <v>118</v>
      </c>
      <c r="E60" s="26" t="s">
        <v>75</v>
      </c>
      <c r="F60" s="40" t="s">
        <v>271</v>
      </c>
      <c r="G60" s="40" t="s">
        <v>318</v>
      </c>
      <c r="H60" s="28">
        <v>15000000</v>
      </c>
      <c r="I60" s="25" t="s">
        <v>38</v>
      </c>
      <c r="J60" s="26" t="s">
        <v>39</v>
      </c>
      <c r="K60" s="25" t="s">
        <v>51</v>
      </c>
      <c r="L60" s="26" t="s">
        <v>74</v>
      </c>
      <c r="M60" s="26" t="s">
        <v>390</v>
      </c>
    </row>
    <row r="61" spans="1:15" s="13" customFormat="1" ht="132.75" customHeight="1" x14ac:dyDescent="0.25">
      <c r="A61" s="26" t="s">
        <v>72</v>
      </c>
      <c r="B61" s="26" t="s">
        <v>76</v>
      </c>
      <c r="C61" s="26" t="s">
        <v>187</v>
      </c>
      <c r="D61" s="26" t="s">
        <v>171</v>
      </c>
      <c r="E61" s="26" t="s">
        <v>129</v>
      </c>
      <c r="F61" s="27" t="s">
        <v>227</v>
      </c>
      <c r="G61" s="27" t="s">
        <v>315</v>
      </c>
      <c r="H61" s="28">
        <f>1081832.3*4.31</f>
        <v>4662697.2129999995</v>
      </c>
      <c r="I61" s="25" t="s">
        <v>38</v>
      </c>
      <c r="J61" s="26" t="s">
        <v>39</v>
      </c>
      <c r="K61" s="25" t="s">
        <v>51</v>
      </c>
      <c r="L61" s="26" t="s">
        <v>74</v>
      </c>
      <c r="M61" s="35" t="s">
        <v>210</v>
      </c>
    </row>
    <row r="62" spans="1:15" ht="93.75" customHeight="1" x14ac:dyDescent="0.25">
      <c r="A62" s="26" t="s">
        <v>72</v>
      </c>
      <c r="B62" s="26" t="s">
        <v>76</v>
      </c>
      <c r="C62" s="39" t="s">
        <v>212</v>
      </c>
      <c r="D62" s="26" t="s">
        <v>178</v>
      </c>
      <c r="E62" s="26" t="s">
        <v>129</v>
      </c>
      <c r="F62" s="27" t="s">
        <v>256</v>
      </c>
      <c r="G62" s="40" t="s">
        <v>266</v>
      </c>
      <c r="H62" s="28">
        <v>4694312.78</v>
      </c>
      <c r="I62" s="25" t="s">
        <v>38</v>
      </c>
      <c r="J62" s="26" t="s">
        <v>39</v>
      </c>
      <c r="K62" s="25" t="s">
        <v>51</v>
      </c>
      <c r="L62" s="26" t="s">
        <v>74</v>
      </c>
      <c r="M62" s="35" t="s">
        <v>211</v>
      </c>
    </row>
    <row r="63" spans="1:15" ht="93.75" customHeight="1" x14ac:dyDescent="0.25">
      <c r="A63" s="26" t="s">
        <v>72</v>
      </c>
      <c r="B63" s="26" t="s">
        <v>76</v>
      </c>
      <c r="C63" s="39" t="s">
        <v>206</v>
      </c>
      <c r="D63" s="26" t="s">
        <v>178</v>
      </c>
      <c r="E63" s="26" t="s">
        <v>207</v>
      </c>
      <c r="F63" s="27" t="s">
        <v>262</v>
      </c>
      <c r="G63" s="27" t="s">
        <v>263</v>
      </c>
      <c r="H63" s="28">
        <f>1633317*4.31</f>
        <v>7039596.2699999996</v>
      </c>
      <c r="I63" s="25" t="s">
        <v>38</v>
      </c>
      <c r="J63" s="26" t="s">
        <v>39</v>
      </c>
      <c r="K63" s="25" t="s">
        <v>43</v>
      </c>
      <c r="L63" s="26" t="s">
        <v>74</v>
      </c>
      <c r="M63" s="35"/>
    </row>
    <row r="64" spans="1:15" ht="105.75" customHeight="1" x14ac:dyDescent="0.25">
      <c r="A64" s="26" t="s">
        <v>72</v>
      </c>
      <c r="B64" s="26" t="s">
        <v>76</v>
      </c>
      <c r="C64" s="39" t="s">
        <v>319</v>
      </c>
      <c r="D64" s="26" t="s">
        <v>171</v>
      </c>
      <c r="E64" s="26" t="s">
        <v>398</v>
      </c>
      <c r="F64" s="26" t="s">
        <v>320</v>
      </c>
      <c r="G64" s="26" t="s">
        <v>321</v>
      </c>
      <c r="H64" s="31">
        <v>17987444.510000002</v>
      </c>
      <c r="I64" s="25" t="s">
        <v>38</v>
      </c>
      <c r="J64" s="26" t="s">
        <v>39</v>
      </c>
      <c r="K64" s="25" t="s">
        <v>43</v>
      </c>
      <c r="L64" s="26" t="s">
        <v>74</v>
      </c>
      <c r="M64" s="35" t="s">
        <v>373</v>
      </c>
    </row>
    <row r="65" spans="1:15" ht="93.75" customHeight="1" x14ac:dyDescent="0.25">
      <c r="A65" s="26" t="s">
        <v>72</v>
      </c>
      <c r="B65" s="25" t="s">
        <v>77</v>
      </c>
      <c r="C65" s="25" t="s">
        <v>322</v>
      </c>
      <c r="D65" s="26" t="s">
        <v>108</v>
      </c>
      <c r="E65" s="26" t="s">
        <v>78</v>
      </c>
      <c r="F65" s="40" t="s">
        <v>271</v>
      </c>
      <c r="G65" s="40" t="s">
        <v>318</v>
      </c>
      <c r="H65" s="28">
        <v>15000000</v>
      </c>
      <c r="I65" s="25" t="s">
        <v>38</v>
      </c>
      <c r="J65" s="26" t="s">
        <v>39</v>
      </c>
      <c r="K65" s="25" t="s">
        <v>51</v>
      </c>
      <c r="L65" s="26" t="s">
        <v>79</v>
      </c>
      <c r="M65" s="36" t="s">
        <v>381</v>
      </c>
    </row>
    <row r="66" spans="1:15" ht="117" customHeight="1" x14ac:dyDescent="0.25">
      <c r="A66" s="26" t="s">
        <v>72</v>
      </c>
      <c r="B66" s="25" t="s">
        <v>80</v>
      </c>
      <c r="C66" s="25"/>
      <c r="D66" s="25"/>
      <c r="E66" s="25"/>
      <c r="F66" s="25"/>
      <c r="G66" s="25"/>
      <c r="H66" s="25"/>
      <c r="I66" s="25"/>
      <c r="J66" s="25"/>
      <c r="K66" s="25"/>
      <c r="L66" s="26" t="s">
        <v>79</v>
      </c>
      <c r="M66" s="34"/>
    </row>
    <row r="67" spans="1:15" s="13" customFormat="1" ht="122.25" customHeight="1" x14ac:dyDescent="0.25">
      <c r="A67" s="26" t="s">
        <v>81</v>
      </c>
      <c r="B67" s="25" t="s">
        <v>82</v>
      </c>
      <c r="C67" s="25" t="s">
        <v>202</v>
      </c>
      <c r="D67" s="26" t="s">
        <v>175</v>
      </c>
      <c r="E67" s="26" t="s">
        <v>176</v>
      </c>
      <c r="F67" s="27" t="s">
        <v>288</v>
      </c>
      <c r="G67" s="27" t="s">
        <v>375</v>
      </c>
      <c r="H67" s="28">
        <v>45000000</v>
      </c>
      <c r="I67" s="25" t="s">
        <v>38</v>
      </c>
      <c r="J67" s="26" t="s">
        <v>39</v>
      </c>
      <c r="K67" s="26" t="s">
        <v>51</v>
      </c>
      <c r="L67" s="26" t="s">
        <v>83</v>
      </c>
      <c r="M67" s="35" t="s">
        <v>177</v>
      </c>
    </row>
    <row r="68" spans="1:15" s="13" customFormat="1" ht="127.5" customHeight="1" x14ac:dyDescent="0.25">
      <c r="A68" s="26" t="s">
        <v>81</v>
      </c>
      <c r="B68" s="26" t="s">
        <v>84</v>
      </c>
      <c r="C68" s="26" t="s">
        <v>323</v>
      </c>
      <c r="D68" s="26" t="s">
        <v>324</v>
      </c>
      <c r="E68" s="26" t="s">
        <v>311</v>
      </c>
      <c r="F68" s="27" t="s">
        <v>290</v>
      </c>
      <c r="G68" s="27" t="s">
        <v>299</v>
      </c>
      <c r="H68" s="28">
        <f>16346419*4.31</f>
        <v>70453065.890000001</v>
      </c>
      <c r="I68" s="25" t="s">
        <v>38</v>
      </c>
      <c r="J68" s="26" t="s">
        <v>39</v>
      </c>
      <c r="K68" s="25" t="s">
        <v>43</v>
      </c>
      <c r="L68" s="26" t="s">
        <v>83</v>
      </c>
      <c r="M68" s="26" t="s">
        <v>325</v>
      </c>
    </row>
    <row r="69" spans="1:15" s="12" customFormat="1" ht="131.25" customHeight="1" x14ac:dyDescent="0.25">
      <c r="A69" s="26" t="s">
        <v>85</v>
      </c>
      <c r="B69" s="26" t="s">
        <v>86</v>
      </c>
      <c r="C69" s="25"/>
      <c r="D69" s="26" t="s">
        <v>109</v>
      </c>
      <c r="E69" s="25" t="s">
        <v>110</v>
      </c>
      <c r="F69" s="30" t="s">
        <v>341</v>
      </c>
      <c r="G69" s="30" t="s">
        <v>361</v>
      </c>
      <c r="H69" s="28">
        <v>52978354</v>
      </c>
      <c r="I69" s="25" t="s">
        <v>38</v>
      </c>
      <c r="J69" s="26" t="s">
        <v>111</v>
      </c>
      <c r="K69" s="25" t="s">
        <v>43</v>
      </c>
      <c r="L69" s="26" t="s">
        <v>87</v>
      </c>
      <c r="M69" s="25" t="s">
        <v>112</v>
      </c>
      <c r="N69"/>
    </row>
    <row r="70" spans="1:15" ht="65.25" customHeight="1" x14ac:dyDescent="0.25">
      <c r="A70" s="26" t="s">
        <v>85</v>
      </c>
      <c r="B70" s="26" t="s">
        <v>88</v>
      </c>
      <c r="C70" s="26"/>
      <c r="D70" s="26"/>
      <c r="E70" s="26"/>
      <c r="F70" s="30"/>
      <c r="G70" s="30"/>
      <c r="H70" s="28"/>
      <c r="I70" s="25"/>
      <c r="J70" s="26"/>
      <c r="K70" s="25"/>
      <c r="L70" s="26"/>
      <c r="M70" s="35"/>
    </row>
    <row r="71" spans="1:15" s="12" customFormat="1" ht="122.25" customHeight="1" x14ac:dyDescent="0.25">
      <c r="A71" s="26" t="s">
        <v>85</v>
      </c>
      <c r="B71" s="26" t="s">
        <v>89</v>
      </c>
      <c r="C71" s="39" t="s">
        <v>275</v>
      </c>
      <c r="D71" s="26" t="s">
        <v>276</v>
      </c>
      <c r="E71" s="26" t="s">
        <v>277</v>
      </c>
      <c r="F71" s="30" t="s">
        <v>278</v>
      </c>
      <c r="G71" s="30" t="s">
        <v>254</v>
      </c>
      <c r="H71" s="28">
        <v>8948443.5399999991</v>
      </c>
      <c r="I71" s="25" t="s">
        <v>38</v>
      </c>
      <c r="J71" s="26" t="s">
        <v>111</v>
      </c>
      <c r="K71" s="25" t="s">
        <v>51</v>
      </c>
      <c r="L71" s="26" t="s">
        <v>90</v>
      </c>
      <c r="M71" s="35"/>
      <c r="N71"/>
    </row>
    <row r="72" spans="1:15" s="13" customFormat="1" ht="134.25" customHeight="1" x14ac:dyDescent="0.25">
      <c r="A72" s="47" t="s">
        <v>85</v>
      </c>
      <c r="B72" s="47" t="s">
        <v>116</v>
      </c>
      <c r="C72" s="47"/>
      <c r="D72" s="47" t="s">
        <v>219</v>
      </c>
      <c r="E72" s="47" t="s">
        <v>111</v>
      </c>
      <c r="F72" s="48" t="s">
        <v>279</v>
      </c>
      <c r="G72" s="49" t="s">
        <v>280</v>
      </c>
      <c r="H72" s="50">
        <v>1072450</v>
      </c>
      <c r="I72" s="51" t="s">
        <v>38</v>
      </c>
      <c r="J72" s="47" t="s">
        <v>111</v>
      </c>
      <c r="K72" s="51" t="s">
        <v>43</v>
      </c>
      <c r="L72" s="47" t="s">
        <v>87</v>
      </c>
      <c r="M72" s="47"/>
      <c r="N72"/>
      <c r="O72"/>
    </row>
    <row r="73" spans="1:15" s="13" customFormat="1" ht="333" customHeight="1" x14ac:dyDescent="0.25">
      <c r="A73" s="26" t="s">
        <v>91</v>
      </c>
      <c r="B73" s="25" t="s">
        <v>92</v>
      </c>
      <c r="C73" s="26" t="s">
        <v>190</v>
      </c>
      <c r="D73" s="35" t="s">
        <v>191</v>
      </c>
      <c r="E73" s="26" t="s">
        <v>192</v>
      </c>
      <c r="F73" s="27" t="s">
        <v>224</v>
      </c>
      <c r="G73" s="27" t="s">
        <v>330</v>
      </c>
      <c r="H73" s="28">
        <v>35000000</v>
      </c>
      <c r="I73" s="25" t="s">
        <v>38</v>
      </c>
      <c r="J73" s="26" t="s">
        <v>39</v>
      </c>
      <c r="K73" s="25" t="s">
        <v>51</v>
      </c>
      <c r="L73" s="52" t="s">
        <v>117</v>
      </c>
      <c r="M73" s="26" t="s">
        <v>144</v>
      </c>
      <c r="N73"/>
      <c r="O73"/>
    </row>
    <row r="74" spans="1:15" s="13" customFormat="1" ht="99" customHeight="1" x14ac:dyDescent="0.25">
      <c r="A74" s="26" t="s">
        <v>91</v>
      </c>
      <c r="B74" s="25" t="s">
        <v>92</v>
      </c>
      <c r="C74" s="26"/>
      <c r="D74" s="35"/>
      <c r="E74" s="26"/>
      <c r="F74" s="27"/>
      <c r="G74" s="27"/>
      <c r="H74" s="28"/>
      <c r="I74" s="25"/>
      <c r="J74" s="26"/>
      <c r="K74" s="25"/>
      <c r="L74" s="52"/>
      <c r="M74" s="26"/>
      <c r="N74"/>
      <c r="O74"/>
    </row>
    <row r="75" spans="1:15" s="13" customFormat="1" ht="357.75" customHeight="1" x14ac:dyDescent="0.25">
      <c r="A75" s="26" t="s">
        <v>91</v>
      </c>
      <c r="B75" s="25" t="s">
        <v>92</v>
      </c>
      <c r="C75" s="26" t="s">
        <v>193</v>
      </c>
      <c r="D75" s="35" t="s">
        <v>157</v>
      </c>
      <c r="E75" s="26" t="s">
        <v>131</v>
      </c>
      <c r="F75" s="27" t="s">
        <v>226</v>
      </c>
      <c r="G75" s="27" t="s">
        <v>338</v>
      </c>
      <c r="H75" s="28">
        <v>30000000</v>
      </c>
      <c r="I75" s="25" t="s">
        <v>38</v>
      </c>
      <c r="J75" s="26" t="s">
        <v>39</v>
      </c>
      <c r="K75" s="25" t="s">
        <v>126</v>
      </c>
      <c r="L75" s="52" t="s">
        <v>117</v>
      </c>
      <c r="M75" s="26" t="s">
        <v>160</v>
      </c>
      <c r="N75"/>
      <c r="O75"/>
    </row>
    <row r="76" spans="1:15" s="12" customFormat="1" ht="150.75" customHeight="1" x14ac:dyDescent="0.25">
      <c r="A76" s="26" t="s">
        <v>91</v>
      </c>
      <c r="B76" s="25" t="s">
        <v>92</v>
      </c>
      <c r="C76" s="26"/>
      <c r="D76" s="26"/>
      <c r="E76" s="26"/>
      <c r="F76" s="27"/>
      <c r="G76" s="27"/>
      <c r="H76" s="28"/>
      <c r="I76" s="25"/>
      <c r="J76" s="26"/>
      <c r="K76" s="25"/>
      <c r="L76" s="52"/>
      <c r="M76" s="26"/>
      <c r="N76"/>
    </row>
    <row r="77" spans="1:15" s="12" customFormat="1" ht="297.75" customHeight="1" x14ac:dyDescent="0.25">
      <c r="A77" s="26" t="s">
        <v>91</v>
      </c>
      <c r="B77" s="25" t="s">
        <v>92</v>
      </c>
      <c r="C77" s="53" t="s">
        <v>228</v>
      </c>
      <c r="D77" s="26" t="s">
        <v>229</v>
      </c>
      <c r="E77" s="26" t="s">
        <v>230</v>
      </c>
      <c r="F77" s="27" t="s">
        <v>347</v>
      </c>
      <c r="G77" s="27" t="s">
        <v>339</v>
      </c>
      <c r="H77" s="28">
        <v>30000000</v>
      </c>
      <c r="I77" s="25" t="s">
        <v>38</v>
      </c>
      <c r="J77" s="26" t="s">
        <v>39</v>
      </c>
      <c r="K77" s="25" t="s">
        <v>51</v>
      </c>
      <c r="L77" s="52" t="s">
        <v>117</v>
      </c>
      <c r="M77" s="26"/>
      <c r="N77"/>
    </row>
    <row r="78" spans="1:15" ht="249.75" customHeight="1" x14ac:dyDescent="0.25">
      <c r="A78" s="26" t="s">
        <v>91</v>
      </c>
      <c r="B78" s="26" t="s">
        <v>93</v>
      </c>
      <c r="C78" s="53" t="s">
        <v>231</v>
      </c>
      <c r="D78" s="26" t="s">
        <v>232</v>
      </c>
      <c r="E78" s="25" t="s">
        <v>233</v>
      </c>
      <c r="F78" s="40" t="s">
        <v>340</v>
      </c>
      <c r="G78" s="40" t="s">
        <v>341</v>
      </c>
      <c r="H78" s="28">
        <v>4614433.63</v>
      </c>
      <c r="I78" s="26" t="s">
        <v>234</v>
      </c>
      <c r="J78" s="26" t="s">
        <v>143</v>
      </c>
      <c r="K78" s="25" t="s">
        <v>51</v>
      </c>
      <c r="L78" s="52" t="s">
        <v>117</v>
      </c>
      <c r="M78" s="34"/>
    </row>
    <row r="79" spans="1:15" ht="316.5" customHeight="1" x14ac:dyDescent="0.25">
      <c r="A79" s="26" t="s">
        <v>91</v>
      </c>
      <c r="B79" s="26" t="s">
        <v>93</v>
      </c>
      <c r="C79" s="53" t="s">
        <v>348</v>
      </c>
      <c r="D79" s="26" t="s">
        <v>235</v>
      </c>
      <c r="E79" s="25" t="s">
        <v>233</v>
      </c>
      <c r="F79" s="40" t="s">
        <v>272</v>
      </c>
      <c r="G79" s="40" t="s">
        <v>342</v>
      </c>
      <c r="H79" s="28" t="s">
        <v>343</v>
      </c>
      <c r="I79" s="26" t="s">
        <v>234</v>
      </c>
      <c r="J79" s="26" t="s">
        <v>143</v>
      </c>
      <c r="K79" s="25" t="s">
        <v>51</v>
      </c>
      <c r="L79" s="52" t="s">
        <v>117</v>
      </c>
      <c r="M79" s="34"/>
    </row>
    <row r="80" spans="1:15" ht="135" customHeight="1" x14ac:dyDescent="0.25">
      <c r="A80" s="26" t="s">
        <v>91</v>
      </c>
      <c r="B80" s="26" t="s">
        <v>93</v>
      </c>
      <c r="C80" s="53" t="s">
        <v>236</v>
      </c>
      <c r="D80" s="26" t="s">
        <v>237</v>
      </c>
      <c r="E80" s="25" t="s">
        <v>238</v>
      </c>
      <c r="F80" s="33">
        <v>45531</v>
      </c>
      <c r="G80" s="33">
        <v>45596</v>
      </c>
      <c r="H80" s="28">
        <v>4397828.74</v>
      </c>
      <c r="I80" s="26" t="s">
        <v>234</v>
      </c>
      <c r="J80" s="26" t="s">
        <v>143</v>
      </c>
      <c r="K80" s="25" t="s">
        <v>43</v>
      </c>
      <c r="L80" s="52" t="s">
        <v>117</v>
      </c>
      <c r="M80" s="34"/>
    </row>
    <row r="81" spans="1:15" ht="151.5" customHeight="1" x14ac:dyDescent="0.25">
      <c r="A81" s="26" t="s">
        <v>91</v>
      </c>
      <c r="B81" s="26" t="s">
        <v>93</v>
      </c>
      <c r="C81" s="53" t="s">
        <v>239</v>
      </c>
      <c r="D81" s="26" t="s">
        <v>240</v>
      </c>
      <c r="E81" s="25" t="s">
        <v>149</v>
      </c>
      <c r="F81" s="33">
        <v>45496</v>
      </c>
      <c r="G81" s="33">
        <v>45596</v>
      </c>
      <c r="H81" s="28">
        <v>16101352.75</v>
      </c>
      <c r="I81" s="26" t="s">
        <v>241</v>
      </c>
      <c r="J81" s="26" t="s">
        <v>143</v>
      </c>
      <c r="K81" s="25" t="s">
        <v>43</v>
      </c>
      <c r="L81" s="52" t="s">
        <v>117</v>
      </c>
      <c r="M81" s="34"/>
    </row>
    <row r="82" spans="1:15" ht="140.25" customHeight="1" x14ac:dyDescent="0.25">
      <c r="A82" s="26" t="s">
        <v>91</v>
      </c>
      <c r="B82" s="26" t="s">
        <v>93</v>
      </c>
      <c r="C82" s="53" t="s">
        <v>242</v>
      </c>
      <c r="D82" s="26" t="s">
        <v>243</v>
      </c>
      <c r="E82" s="25" t="s">
        <v>149</v>
      </c>
      <c r="F82" s="33">
        <v>45496</v>
      </c>
      <c r="G82" s="33">
        <v>45596</v>
      </c>
      <c r="H82" s="28">
        <v>2774536.4</v>
      </c>
      <c r="I82" s="26" t="s">
        <v>241</v>
      </c>
      <c r="J82" s="26" t="s">
        <v>143</v>
      </c>
      <c r="K82" s="25" t="s">
        <v>43</v>
      </c>
      <c r="L82" s="52" t="s">
        <v>117</v>
      </c>
      <c r="M82" s="34"/>
    </row>
    <row r="83" spans="1:15" s="12" customFormat="1" ht="78.75" customHeight="1" x14ac:dyDescent="0.25">
      <c r="A83" s="35" t="s">
        <v>91</v>
      </c>
      <c r="B83" s="26" t="s">
        <v>94</v>
      </c>
      <c r="C83" s="26"/>
      <c r="D83" s="35"/>
      <c r="E83" s="35"/>
      <c r="F83" s="54"/>
      <c r="G83" s="54"/>
      <c r="H83" s="28"/>
      <c r="I83" s="36"/>
      <c r="J83" s="35"/>
      <c r="K83" s="36"/>
      <c r="L83" s="26"/>
      <c r="M83" s="36"/>
      <c r="N83" s="15"/>
      <c r="O83" s="14"/>
    </row>
    <row r="84" spans="1:15" s="13" customFormat="1" ht="175.5" customHeight="1" x14ac:dyDescent="0.25">
      <c r="A84" s="26" t="s">
        <v>91</v>
      </c>
      <c r="B84" s="26" t="s">
        <v>122</v>
      </c>
      <c r="C84" s="26" t="s">
        <v>194</v>
      </c>
      <c r="D84" s="26" t="s">
        <v>125</v>
      </c>
      <c r="E84" s="26" t="s">
        <v>123</v>
      </c>
      <c r="F84" s="55" t="s">
        <v>170</v>
      </c>
      <c r="G84" s="55" t="s">
        <v>278</v>
      </c>
      <c r="H84" s="31">
        <v>14839984</v>
      </c>
      <c r="I84" s="25" t="s">
        <v>38</v>
      </c>
      <c r="J84" s="26" t="s">
        <v>39</v>
      </c>
      <c r="K84" s="25" t="s">
        <v>51</v>
      </c>
      <c r="L84" s="26" t="s">
        <v>95</v>
      </c>
      <c r="M84" s="34"/>
      <c r="N84" s="15"/>
      <c r="O84" s="15"/>
    </row>
    <row r="85" spans="1:15" s="13" customFormat="1" ht="213" customHeight="1" x14ac:dyDescent="0.25">
      <c r="A85" s="26" t="s">
        <v>91</v>
      </c>
      <c r="B85" s="26" t="s">
        <v>122</v>
      </c>
      <c r="C85" s="26" t="s">
        <v>195</v>
      </c>
      <c r="D85" s="26" t="s">
        <v>189</v>
      </c>
      <c r="E85" s="35" t="s">
        <v>130</v>
      </c>
      <c r="F85" s="55" t="s">
        <v>264</v>
      </c>
      <c r="G85" s="55" t="s">
        <v>227</v>
      </c>
      <c r="H85" s="31">
        <v>30000000</v>
      </c>
      <c r="I85" s="25" t="s">
        <v>38</v>
      </c>
      <c r="J85" s="26" t="s">
        <v>39</v>
      </c>
      <c r="K85" s="25" t="s">
        <v>51</v>
      </c>
      <c r="L85" s="26" t="s">
        <v>95</v>
      </c>
      <c r="M85" s="34"/>
      <c r="N85" s="15"/>
      <c r="O85" s="15"/>
    </row>
    <row r="86" spans="1:15" s="13" customFormat="1" ht="213" customHeight="1" x14ac:dyDescent="0.25">
      <c r="A86" s="26" t="s">
        <v>91</v>
      </c>
      <c r="B86" s="26" t="s">
        <v>122</v>
      </c>
      <c r="C86" s="39" t="s">
        <v>281</v>
      </c>
      <c r="D86" s="26" t="s">
        <v>282</v>
      </c>
      <c r="E86" s="35" t="s">
        <v>130</v>
      </c>
      <c r="F86" s="55" t="s">
        <v>344</v>
      </c>
      <c r="G86" s="5" t="s">
        <v>345</v>
      </c>
      <c r="H86" s="31">
        <v>39117647</v>
      </c>
      <c r="I86" s="25" t="s">
        <v>38</v>
      </c>
      <c r="J86" s="26" t="s">
        <v>39</v>
      </c>
      <c r="K86" s="25" t="s">
        <v>51</v>
      </c>
      <c r="L86" s="26" t="s">
        <v>95</v>
      </c>
      <c r="M86" s="34"/>
      <c r="N86" s="16"/>
      <c r="O86" s="16"/>
    </row>
    <row r="87" spans="1:15" s="13" customFormat="1" ht="108" customHeight="1" x14ac:dyDescent="0.25">
      <c r="A87" s="26" t="s">
        <v>91</v>
      </c>
      <c r="B87" s="26" t="s">
        <v>124</v>
      </c>
      <c r="C87" s="26"/>
      <c r="D87" s="26"/>
      <c r="E87" s="26"/>
      <c r="F87" s="55"/>
      <c r="G87" s="5"/>
      <c r="H87" s="31"/>
      <c r="I87" s="25"/>
      <c r="J87" s="26"/>
      <c r="K87" s="25"/>
      <c r="L87" s="26"/>
      <c r="M87" s="35"/>
      <c r="N87" s="15"/>
      <c r="O87" s="15"/>
    </row>
    <row r="88" spans="1:15" ht="203.25" customHeight="1" x14ac:dyDescent="0.25">
      <c r="A88" s="35" t="s">
        <v>91</v>
      </c>
      <c r="B88" s="35" t="s">
        <v>96</v>
      </c>
      <c r="C88" s="35" t="s">
        <v>196</v>
      </c>
      <c r="D88" s="35" t="s">
        <v>274</v>
      </c>
      <c r="E88" s="35" t="s">
        <v>130</v>
      </c>
      <c r="F88" s="56" t="s">
        <v>265</v>
      </c>
      <c r="G88" s="56" t="s">
        <v>346</v>
      </c>
      <c r="H88" s="28">
        <v>25000000</v>
      </c>
      <c r="I88" s="36" t="s">
        <v>38</v>
      </c>
      <c r="J88" s="36" t="s">
        <v>39</v>
      </c>
      <c r="K88" s="36" t="s">
        <v>51</v>
      </c>
      <c r="L88" s="35" t="s">
        <v>97</v>
      </c>
      <c r="M88" s="19"/>
    </row>
    <row r="89" spans="1:15" s="15" customFormat="1" ht="88.5" customHeight="1" x14ac:dyDescent="0.25">
      <c r="A89" s="26" t="s">
        <v>98</v>
      </c>
      <c r="B89" s="26" t="s">
        <v>99</v>
      </c>
      <c r="C89" s="25"/>
      <c r="D89" s="25"/>
      <c r="E89" s="25"/>
      <c r="F89" s="25"/>
      <c r="G89" s="25"/>
      <c r="H89" s="25"/>
      <c r="I89" s="25"/>
      <c r="J89" s="25"/>
      <c r="K89" s="25"/>
      <c r="L89" s="26"/>
      <c r="M89" s="25"/>
    </row>
    <row r="90" spans="1:15" s="16" customFormat="1" ht="88.5" customHeight="1" x14ac:dyDescent="0.25">
      <c r="A90" s="57" t="s">
        <v>98</v>
      </c>
      <c r="B90" s="32" t="s">
        <v>100</v>
      </c>
      <c r="C90" s="32" t="s">
        <v>362</v>
      </c>
      <c r="D90" s="29" t="s">
        <v>362</v>
      </c>
      <c r="E90" s="29" t="s">
        <v>363</v>
      </c>
      <c r="F90" s="30" t="s">
        <v>284</v>
      </c>
      <c r="G90" s="30" t="s">
        <v>364</v>
      </c>
      <c r="H90" s="28">
        <v>5214622</v>
      </c>
      <c r="I90" s="29" t="s">
        <v>38</v>
      </c>
      <c r="J90" s="32" t="s">
        <v>39</v>
      </c>
      <c r="K90" s="29" t="s">
        <v>43</v>
      </c>
      <c r="L90" s="32" t="s">
        <v>365</v>
      </c>
      <c r="M90" s="62"/>
    </row>
    <row r="91" spans="1:15" s="15" customFormat="1" ht="88.5" customHeight="1" x14ac:dyDescent="0.25">
      <c r="A91" s="26" t="s">
        <v>98</v>
      </c>
      <c r="B91" s="26" t="s">
        <v>101</v>
      </c>
      <c r="C91" s="26"/>
      <c r="D91" s="25"/>
      <c r="E91" s="25"/>
      <c r="F91" s="25"/>
      <c r="G91" s="25"/>
      <c r="H91" s="25"/>
      <c r="I91" s="25"/>
      <c r="J91" s="25"/>
      <c r="K91" s="25"/>
      <c r="L91" s="26"/>
      <c r="M91" s="25"/>
    </row>
    <row r="92" spans="1:15" s="15" customFormat="1" ht="88.5" customHeight="1" x14ac:dyDescent="0.25">
      <c r="A92" s="26" t="s">
        <v>98</v>
      </c>
      <c r="B92" s="26" t="s">
        <v>102</v>
      </c>
      <c r="C92" s="26"/>
      <c r="D92" s="25"/>
      <c r="E92" s="25"/>
      <c r="F92" s="25"/>
      <c r="G92" s="25"/>
      <c r="H92" s="8"/>
      <c r="I92" s="25"/>
      <c r="J92" s="25"/>
      <c r="K92" s="25"/>
      <c r="L92" s="26"/>
      <c r="M92" s="25"/>
    </row>
    <row r="93" spans="1:15" s="15" customFormat="1" ht="88.5" customHeight="1" x14ac:dyDescent="0.25">
      <c r="A93" s="26" t="s">
        <v>103</v>
      </c>
      <c r="B93" s="25" t="s">
        <v>104</v>
      </c>
      <c r="C93" s="25"/>
      <c r="D93" s="25"/>
      <c r="E93" s="25"/>
      <c r="F93" s="25"/>
      <c r="G93" s="25"/>
      <c r="H93" s="25"/>
      <c r="I93" s="25"/>
      <c r="J93" s="25"/>
      <c r="K93" s="25"/>
      <c r="L93" s="26"/>
      <c r="M93" s="25"/>
    </row>
    <row r="94" spans="1:15" s="12" customFormat="1" ht="90" customHeight="1" x14ac:dyDescent="0.25">
      <c r="A94" s="36" t="s">
        <v>133</v>
      </c>
      <c r="B94" s="39" t="s">
        <v>134</v>
      </c>
      <c r="C94" s="39"/>
      <c r="D94" s="35"/>
      <c r="E94" s="25"/>
      <c r="F94" s="27"/>
      <c r="G94" s="27"/>
      <c r="H94" s="28"/>
      <c r="I94" s="36"/>
      <c r="J94" s="35"/>
      <c r="K94" s="25"/>
      <c r="L94" s="26"/>
      <c r="M94" s="26"/>
      <c r="N94"/>
    </row>
    <row r="95" spans="1:15" s="12" customFormat="1" ht="90" customHeight="1" x14ac:dyDescent="0.25">
      <c r="A95" s="26" t="s">
        <v>135</v>
      </c>
      <c r="B95" s="39" t="s">
        <v>136</v>
      </c>
      <c r="C95" s="39"/>
      <c r="D95" s="35"/>
      <c r="E95" s="25"/>
      <c r="F95" s="27"/>
      <c r="G95" s="27"/>
      <c r="H95" s="28"/>
      <c r="I95" s="36"/>
      <c r="J95" s="35"/>
      <c r="K95" s="25"/>
      <c r="L95" s="26"/>
      <c r="M95" s="26"/>
      <c r="N95"/>
    </row>
    <row r="96" spans="1:15" x14ac:dyDescent="0.25">
      <c r="A96" s="24" t="s">
        <v>113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44.2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</sheetData>
  <sheetProtection selectLockedCells="1" selectUnlockedCells="1"/>
  <mergeCells count="2">
    <mergeCell ref="A1:M1"/>
    <mergeCell ref="A2:M2"/>
  </mergeCells>
  <phoneticPr fontId="7" type="noConversion"/>
  <pageMargins left="0.23622047244094491" right="0.23622047244094491" top="0.74803149606299213" bottom="0.74803149606299213" header="0.31496062992125984" footer="0.31496062992125984"/>
  <pageSetup paperSize="8" scale="37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20"/>
  <sheetViews>
    <sheetView workbookViewId="0">
      <pane ySplit="1" topLeftCell="A2" activePane="bottomLeft" state="frozen"/>
      <selection pane="bottomLeft" activeCell="D16" sqref="D16"/>
    </sheetView>
  </sheetViews>
  <sheetFormatPr defaultRowHeight="15" x14ac:dyDescent="0.25"/>
  <cols>
    <col min="1" max="1" width="80.7109375" customWidth="1"/>
  </cols>
  <sheetData>
    <row r="1" spans="1:1" ht="30" customHeight="1" x14ac:dyDescent="0.25">
      <c r="A1" s="5" t="s">
        <v>21</v>
      </c>
    </row>
    <row r="2" spans="1:1" ht="45" customHeight="1" x14ac:dyDescent="0.25">
      <c r="A2" s="5" t="s">
        <v>24</v>
      </c>
    </row>
    <row r="3" spans="1:1" ht="24.95" customHeight="1" x14ac:dyDescent="0.25">
      <c r="A3" s="5" t="s">
        <v>22</v>
      </c>
    </row>
    <row r="4" spans="1:1" ht="69.95" customHeight="1" x14ac:dyDescent="0.25">
      <c r="A4" s="5" t="s">
        <v>25</v>
      </c>
    </row>
    <row r="5" spans="1:1" ht="24.95" customHeight="1" x14ac:dyDescent="0.25">
      <c r="A5" s="5" t="s">
        <v>23</v>
      </c>
    </row>
    <row r="6" spans="1:1" ht="50.1" customHeight="1" x14ac:dyDescent="0.25">
      <c r="A6" s="5" t="s">
        <v>26</v>
      </c>
    </row>
    <row r="7" spans="1:1" ht="75" customHeight="1" x14ac:dyDescent="0.25">
      <c r="A7" s="5" t="s">
        <v>28</v>
      </c>
    </row>
    <row r="8" spans="1:1" ht="24.95" customHeight="1" x14ac:dyDescent="0.25">
      <c r="A8" s="5" t="s">
        <v>29</v>
      </c>
    </row>
    <row r="9" spans="1:1" ht="45" customHeight="1" x14ac:dyDescent="0.25">
      <c r="A9" s="5" t="s">
        <v>27</v>
      </c>
    </row>
    <row r="10" spans="1:1" ht="35.1" customHeight="1" x14ac:dyDescent="0.25">
      <c r="A10" s="5" t="s">
        <v>31</v>
      </c>
    </row>
    <row r="11" spans="1:1" x14ac:dyDescent="0.25">
      <c r="A11" s="6"/>
    </row>
    <row r="12" spans="1:1" x14ac:dyDescent="0.25">
      <c r="A12" s="6"/>
    </row>
    <row r="13" spans="1:1" x14ac:dyDescent="0.25">
      <c r="A13" s="6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Dostępna tabela-wskazówki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2024-12-19T13:48:57Z</dcterms:modified>
</cp:coreProperties>
</file>